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ИК\СКУПШТИНА\Ја\2026\Шеста сједница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Print_Area" localSheetId="0">Sheet1!$A$1:$F$294</definedName>
  </definedNames>
  <calcPr calcId="162913"/>
</workbook>
</file>

<file path=xl/calcChain.xml><?xml version="1.0" encoding="utf-8"?>
<calcChain xmlns="http://schemas.openxmlformats.org/spreadsheetml/2006/main">
  <c r="D5" i="1" l="1"/>
  <c r="E238" i="1" l="1"/>
  <c r="E244" i="1"/>
  <c r="E249" i="1"/>
  <c r="E250" i="1"/>
  <c r="E255" i="1"/>
  <c r="E258" i="1"/>
  <c r="E262" i="1"/>
  <c r="E264" i="1"/>
  <c r="E265" i="1"/>
  <c r="E267" i="1"/>
  <c r="E268" i="1"/>
  <c r="E269" i="1"/>
  <c r="E270" i="1"/>
  <c r="E271" i="1"/>
  <c r="E272" i="1"/>
  <c r="E148" i="1"/>
  <c r="E149" i="1"/>
  <c r="E150" i="1"/>
  <c r="E151" i="1"/>
  <c r="E154" i="1"/>
  <c r="E155" i="1"/>
  <c r="E156" i="1"/>
  <c r="E157" i="1"/>
  <c r="E158" i="1"/>
  <c r="E159" i="1"/>
  <c r="E160" i="1"/>
  <c r="E161" i="1"/>
  <c r="E165" i="1"/>
  <c r="E171" i="1"/>
  <c r="E174" i="1"/>
  <c r="E176" i="1"/>
  <c r="E177" i="1"/>
  <c r="E184" i="1"/>
  <c r="E185" i="1"/>
  <c r="E191" i="1"/>
  <c r="E192" i="1"/>
  <c r="E193" i="1"/>
  <c r="E198" i="1"/>
  <c r="E202" i="1"/>
  <c r="E203" i="1"/>
  <c r="E204" i="1"/>
  <c r="E205" i="1"/>
  <c r="E208" i="1"/>
  <c r="E210" i="1"/>
  <c r="E224" i="1"/>
  <c r="E84" i="1"/>
  <c r="E86" i="1"/>
  <c r="E94" i="1"/>
  <c r="E96" i="1"/>
  <c r="E100" i="1"/>
  <c r="E103" i="1"/>
  <c r="E104" i="1"/>
  <c r="E105" i="1"/>
  <c r="E106" i="1"/>
  <c r="E108" i="1"/>
  <c r="E110" i="1"/>
  <c r="E112" i="1"/>
  <c r="E115" i="1"/>
  <c r="E116" i="1"/>
  <c r="E120" i="1"/>
  <c r="E121" i="1"/>
  <c r="E127" i="1"/>
  <c r="E132" i="1"/>
  <c r="E7" i="1"/>
  <c r="E8" i="1"/>
  <c r="E9" i="1"/>
  <c r="E10" i="1"/>
  <c r="E12" i="1"/>
  <c r="E13" i="1"/>
  <c r="E14" i="1"/>
  <c r="E15" i="1"/>
  <c r="E16" i="1"/>
  <c r="E18" i="1"/>
  <c r="E20" i="1"/>
  <c r="E24" i="1"/>
  <c r="E25" i="1"/>
  <c r="E26" i="1"/>
  <c r="E27" i="1"/>
  <c r="E28" i="1"/>
  <c r="E29" i="1"/>
  <c r="E30" i="1"/>
  <c r="E33" i="1"/>
  <c r="E35" i="1"/>
  <c r="E39" i="1"/>
  <c r="E40" i="1"/>
  <c r="E42" i="1"/>
  <c r="E43" i="1"/>
  <c r="E45" i="1"/>
  <c r="E50" i="1"/>
  <c r="E52" i="1"/>
  <c r="E55" i="1"/>
  <c r="E58" i="1"/>
  <c r="E59" i="1"/>
  <c r="E62" i="1"/>
  <c r="E63" i="1"/>
  <c r="E65" i="1"/>
  <c r="E66" i="1"/>
  <c r="E67" i="1"/>
  <c r="D294" i="1"/>
  <c r="D288" i="1"/>
  <c r="D266" i="1"/>
  <c r="D260" i="1"/>
  <c r="D252" i="1"/>
  <c r="D247" i="1"/>
  <c r="D246" i="1" s="1"/>
  <c r="D240" i="1"/>
  <c r="D239" i="1" s="1"/>
  <c r="D234" i="1"/>
  <c r="D223" i="1"/>
  <c r="D221" i="1"/>
  <c r="D219" i="1"/>
  <c r="D211" i="1"/>
  <c r="D209" i="1"/>
  <c r="D201" i="1"/>
  <c r="D197" i="1"/>
  <c r="D195" i="1"/>
  <c r="D189" i="1"/>
  <c r="D188" i="1" s="1"/>
  <c r="D186" i="1"/>
  <c r="D183" i="1"/>
  <c r="D178" i="1"/>
  <c r="D175" i="1"/>
  <c r="D172" i="1"/>
  <c r="D170" i="1"/>
  <c r="D162" i="1"/>
  <c r="D152" i="1"/>
  <c r="D147" i="1"/>
  <c r="D137" i="1"/>
  <c r="D135" i="1"/>
  <c r="D133" i="1"/>
  <c r="D131" i="1"/>
  <c r="D129" i="1"/>
  <c r="D126" i="1"/>
  <c r="D122" i="1"/>
  <c r="D118" i="1"/>
  <c r="D114" i="1"/>
  <c r="D113" i="1" s="1"/>
  <c r="D111" i="1"/>
  <c r="D109" i="1"/>
  <c r="D107" i="1"/>
  <c r="D102" i="1"/>
  <c r="D98" i="1"/>
  <c r="D95" i="1"/>
  <c r="D93" i="1"/>
  <c r="D91" i="1"/>
  <c r="D88" i="1"/>
  <c r="D85" i="1"/>
  <c r="D83" i="1"/>
  <c r="D81" i="1"/>
  <c r="D77" i="1"/>
  <c r="D64" i="1"/>
  <c r="D61" i="1"/>
  <c r="D57" i="1"/>
  <c r="D54" i="1"/>
  <c r="D51" i="1"/>
  <c r="D49" i="1"/>
  <c r="D41" i="1"/>
  <c r="D38" i="1"/>
  <c r="D32" i="1"/>
  <c r="D23" i="1"/>
  <c r="D19" i="1"/>
  <c r="D17" i="1"/>
  <c r="D11" i="1"/>
  <c r="D125" i="1" l="1"/>
  <c r="D124" i="1" s="1"/>
  <c r="D259" i="1"/>
  <c r="D37" i="1"/>
  <c r="D76" i="1"/>
  <c r="D251" i="1"/>
  <c r="D233" i="1"/>
  <c r="D200" i="1"/>
  <c r="D146" i="1"/>
  <c r="D117" i="1"/>
  <c r="D97" i="1"/>
  <c r="D60" i="1"/>
  <c r="D53" i="1"/>
  <c r="D48" i="1"/>
  <c r="D22" i="1"/>
  <c r="D4" i="1"/>
  <c r="C252" i="1"/>
  <c r="E252" i="1" s="1"/>
  <c r="D47" i="1" l="1"/>
  <c r="D245" i="1"/>
  <c r="D232" i="1"/>
  <c r="D199" i="1"/>
  <c r="D145" i="1"/>
  <c r="D75" i="1"/>
  <c r="D139" i="1" s="1"/>
  <c r="D36" i="1"/>
  <c r="D46" i="1" s="1"/>
  <c r="C118" i="1"/>
  <c r="E118" i="1" s="1"/>
  <c r="D225" i="1" l="1"/>
  <c r="D231" i="1"/>
  <c r="D69" i="1"/>
  <c r="C294" i="1"/>
  <c r="C288" i="1"/>
  <c r="C266" i="1"/>
  <c r="E266" i="1" s="1"/>
  <c r="C260" i="1"/>
  <c r="E260" i="1" s="1"/>
  <c r="C247" i="1"/>
  <c r="C240" i="1"/>
  <c r="C234" i="1"/>
  <c r="E234" i="1" s="1"/>
  <c r="C223" i="1"/>
  <c r="E223" i="1" s="1"/>
  <c r="C221" i="1"/>
  <c r="C219" i="1"/>
  <c r="C211" i="1"/>
  <c r="C209" i="1"/>
  <c r="E209" i="1" s="1"/>
  <c r="C201" i="1"/>
  <c r="E201" i="1" s="1"/>
  <c r="C197" i="1"/>
  <c r="E197" i="1" s="1"/>
  <c r="C195" i="1"/>
  <c r="C189" i="1"/>
  <c r="C186" i="1"/>
  <c r="C183" i="1"/>
  <c r="E183" i="1" s="1"/>
  <c r="C178" i="1"/>
  <c r="C175" i="1"/>
  <c r="E175" i="1" s="1"/>
  <c r="C172" i="1"/>
  <c r="E172" i="1" s="1"/>
  <c r="C170" i="1"/>
  <c r="E170" i="1" s="1"/>
  <c r="C162" i="1"/>
  <c r="E162" i="1" s="1"/>
  <c r="C152" i="1"/>
  <c r="E152" i="1" s="1"/>
  <c r="C147" i="1"/>
  <c r="E147" i="1" s="1"/>
  <c r="C137" i="1"/>
  <c r="C135" i="1"/>
  <c r="C133" i="1"/>
  <c r="C131" i="1"/>
  <c r="E131" i="1" s="1"/>
  <c r="C129" i="1"/>
  <c r="C126" i="1"/>
  <c r="E126" i="1" s="1"/>
  <c r="C122" i="1"/>
  <c r="C117" i="1" s="1"/>
  <c r="E117" i="1" s="1"/>
  <c r="C114" i="1"/>
  <c r="C111" i="1"/>
  <c r="E111" i="1" s="1"/>
  <c r="C109" i="1"/>
  <c r="E109" i="1" s="1"/>
  <c r="C107" i="1"/>
  <c r="E107" i="1" s="1"/>
  <c r="C102" i="1"/>
  <c r="E102" i="1" s="1"/>
  <c r="C98" i="1"/>
  <c r="E98" i="1" s="1"/>
  <c r="C95" i="1"/>
  <c r="E95" i="1" s="1"/>
  <c r="C93" i="1"/>
  <c r="E93" i="1" s="1"/>
  <c r="C91" i="1"/>
  <c r="C88" i="1"/>
  <c r="C85" i="1"/>
  <c r="E85" i="1" s="1"/>
  <c r="C83" i="1"/>
  <c r="E83" i="1" s="1"/>
  <c r="C81" i="1"/>
  <c r="C77" i="1"/>
  <c r="C64" i="1"/>
  <c r="E64" i="1" s="1"/>
  <c r="C61" i="1"/>
  <c r="E61" i="1" s="1"/>
  <c r="C57" i="1"/>
  <c r="E57" i="1" s="1"/>
  <c r="C54" i="1"/>
  <c r="E54" i="1" s="1"/>
  <c r="C51" i="1"/>
  <c r="E51" i="1" s="1"/>
  <c r="C49" i="1"/>
  <c r="E49" i="1" s="1"/>
  <c r="C41" i="1"/>
  <c r="E41" i="1" s="1"/>
  <c r="C38" i="1"/>
  <c r="E38" i="1" s="1"/>
  <c r="C32" i="1"/>
  <c r="E32" i="1" s="1"/>
  <c r="C23" i="1"/>
  <c r="E23" i="1" s="1"/>
  <c r="C19" i="1"/>
  <c r="E19" i="1" s="1"/>
  <c r="C17" i="1"/>
  <c r="E17" i="1" s="1"/>
  <c r="C11" i="1"/>
  <c r="E11" i="1" s="1"/>
  <c r="C5" i="1"/>
  <c r="E5" i="1" s="1"/>
  <c r="C113" i="1" l="1"/>
  <c r="E113" i="1" s="1"/>
  <c r="E114" i="1"/>
  <c r="C188" i="1"/>
  <c r="E188" i="1" s="1"/>
  <c r="E189" i="1"/>
  <c r="C239" i="1"/>
  <c r="E239" i="1" s="1"/>
  <c r="E240" i="1"/>
  <c r="C246" i="1"/>
  <c r="E246" i="1" s="1"/>
  <c r="E247" i="1"/>
  <c r="C233" i="1"/>
  <c r="E233" i="1" s="1"/>
  <c r="C125" i="1"/>
  <c r="C251" i="1"/>
  <c r="E251" i="1" s="1"/>
  <c r="C37" i="1"/>
  <c r="E37" i="1" s="1"/>
  <c r="C22" i="1"/>
  <c r="E22" i="1" s="1"/>
  <c r="C4" i="1"/>
  <c r="E4" i="1" s="1"/>
  <c r="C259" i="1"/>
  <c r="E259" i="1" s="1"/>
  <c r="C200" i="1"/>
  <c r="C146" i="1"/>
  <c r="E146" i="1" s="1"/>
  <c r="C97" i="1"/>
  <c r="E97" i="1" s="1"/>
  <c r="C76" i="1"/>
  <c r="E76" i="1" s="1"/>
  <c r="C60" i="1"/>
  <c r="E60" i="1" s="1"/>
  <c r="C53" i="1"/>
  <c r="E53" i="1" s="1"/>
  <c r="C48" i="1"/>
  <c r="E48" i="1" s="1"/>
  <c r="C124" i="1" l="1"/>
  <c r="E124" i="1" s="1"/>
  <c r="E125" i="1"/>
  <c r="C232" i="1"/>
  <c r="E232" i="1" s="1"/>
  <c r="C199" i="1"/>
  <c r="E199" i="1" s="1"/>
  <c r="E200" i="1"/>
  <c r="C245" i="1"/>
  <c r="E245" i="1" s="1"/>
  <c r="C47" i="1"/>
  <c r="E47" i="1" s="1"/>
  <c r="C36" i="1"/>
  <c r="E36" i="1" s="1"/>
  <c r="C145" i="1"/>
  <c r="E145" i="1" s="1"/>
  <c r="C75" i="1"/>
  <c r="E75" i="1" s="1"/>
  <c r="C231" i="1" l="1"/>
  <c r="E231" i="1" s="1"/>
  <c r="C139" i="1"/>
  <c r="E139" i="1" s="1"/>
  <c r="C46" i="1"/>
  <c r="E46" i="1" s="1"/>
  <c r="C225" i="1"/>
  <c r="E225" i="1" s="1"/>
  <c r="C69" i="1" l="1"/>
</calcChain>
</file>

<file path=xl/sharedStrings.xml><?xml version="1.0" encoding="utf-8"?>
<sst xmlns="http://schemas.openxmlformats.org/spreadsheetml/2006/main" count="304" uniqueCount="229">
  <si>
    <t>Економски код</t>
  </si>
  <si>
    <t>Опис</t>
  </si>
  <si>
    <t>А.БУЏЕТСКИ ПРИХОДИ</t>
  </si>
  <si>
    <t>Порески приходи</t>
  </si>
  <si>
    <t>Приходи од пореза на доходак и добит</t>
  </si>
  <si>
    <t>Порези на лична примања и приходе од сам. дјел.</t>
  </si>
  <si>
    <t>Порез на имовину</t>
  </si>
  <si>
    <t>Порез на промет производа и услуга</t>
  </si>
  <si>
    <t>Царине и увозне дажбине</t>
  </si>
  <si>
    <t>Индиректни порези дозначени од УИО</t>
  </si>
  <si>
    <t>Остали порески приходи</t>
  </si>
  <si>
    <t>Непорески приходи</t>
  </si>
  <si>
    <t>Приходи од финансијске и неф.имовине и поз.курсних разлика</t>
  </si>
  <si>
    <t>Накнаде,таксе и приходи од пружања јавних услуга</t>
  </si>
  <si>
    <t>Новчане казне</t>
  </si>
  <si>
    <t>Остали непорески приходи</t>
  </si>
  <si>
    <t>Грантови</t>
  </si>
  <si>
    <t>Трансфери између буџетских јединица истог нивоа власти</t>
  </si>
  <si>
    <t>Б.БУЏЕТСКИ РАСХОДИ</t>
  </si>
  <si>
    <t>Текући расходи</t>
  </si>
  <si>
    <t>Расходи за лична примања</t>
  </si>
  <si>
    <t>Расходи по основу коришћења роба и услуга</t>
  </si>
  <si>
    <t>Расходи финансирања и др.фин.трошкови</t>
  </si>
  <si>
    <t xml:space="preserve">Субвенције </t>
  </si>
  <si>
    <t>Дознаке на име социјалне заштите које се исплаћују из буџета Републике,општина и градова</t>
  </si>
  <si>
    <t>***</t>
  </si>
  <si>
    <t>Буџетска резерва</t>
  </si>
  <si>
    <t>В.БРУТО БУЏЕТСКИ СУФИЦИТ/ДЕФИЦИТ(А-Б)</t>
  </si>
  <si>
    <t>Г.НЕТО ИЗДАЦИ ЗА НЕФИНАНСИЈСКУ ИМОВИНУ(I-II)</t>
  </si>
  <si>
    <t>I Примици за нефинансијску имовину</t>
  </si>
  <si>
    <t>Примици за произведену сталну имовину</t>
  </si>
  <si>
    <t>Примици за драгоцјености</t>
  </si>
  <si>
    <t>Примици за непроизведену сталну имовину</t>
  </si>
  <si>
    <t>Примици за стратешке залихе</t>
  </si>
  <si>
    <t>II Издаци за нефинансијску имовину</t>
  </si>
  <si>
    <t>Издаци за произведену сталну имовину</t>
  </si>
  <si>
    <t>Издаци за драгоцјености</t>
  </si>
  <si>
    <t>Издаци за непроизведену сталну имовину</t>
  </si>
  <si>
    <t>Издаци за стратешке залихе</t>
  </si>
  <si>
    <t>Издаци за залихе материјала,робе и ситног инвентара,амбалаже и сл.</t>
  </si>
  <si>
    <t>Д.БУЏЕТСКИ СУФИЦИТ/ДЕФИЦИТ(В+Г)</t>
  </si>
  <si>
    <t>Е.НЕТО ПРИМИЦИ ОД ФИНАНСИЈСКЕ ИМОВИНЕ(I-II)</t>
  </si>
  <si>
    <t>I Примици од финансијске имовине</t>
  </si>
  <si>
    <t>Примици од финансијске имовине</t>
  </si>
  <si>
    <t>Ж.НЕТО ЗАДУЖИВАЊЕ(I-II)</t>
  </si>
  <si>
    <t>II Издаци за финансијску имовину</t>
  </si>
  <si>
    <t>Издаци за финансијску имовину</t>
  </si>
  <si>
    <t>****</t>
  </si>
  <si>
    <t>Ј.РАЗЛИКА У ФИНАНСИРАЊУ(Д+Ђ)</t>
  </si>
  <si>
    <t>II Издаци за отплату дугова</t>
  </si>
  <si>
    <t>Издаци за отплату дугова</t>
  </si>
  <si>
    <t>ПОРЕСКИ ПРИХОДИ</t>
  </si>
  <si>
    <t>БУЏЕТСКИ ПРИХОДИ</t>
  </si>
  <si>
    <t>Порез на доходак</t>
  </si>
  <si>
    <t>Порез на добит правних лица</t>
  </si>
  <si>
    <t>Порез на приходе од капиталних добитака</t>
  </si>
  <si>
    <t>Доприноси на социјално осигурање</t>
  </si>
  <si>
    <t>Порези на лична примања и приходе од самосталних дјелатности</t>
  </si>
  <si>
    <t>Порез на насљеђе и поклоне</t>
  </si>
  <si>
    <t>НЕПОРЕСКИ ПРИХОДИ</t>
  </si>
  <si>
    <t>ГРАНТОВИ</t>
  </si>
  <si>
    <t>ПРИМИЦИ ЗА НЕФИНАНСИЈСКУ ИМОВИНУ</t>
  </si>
  <si>
    <t>Приходи од финансијске и нефинансијске имовине и позитивних курсних разлика</t>
  </si>
  <si>
    <t>Приходи од дивиденде,учешће у капиталу и сличних права</t>
  </si>
  <si>
    <t>Приходи од закупа и рента</t>
  </si>
  <si>
    <t>Приходи од камата на готовину и готовинске еквиваленте</t>
  </si>
  <si>
    <t>Административне накнаде и таксе</t>
  </si>
  <si>
    <t>Комуналне накнаде и таксе</t>
  </si>
  <si>
    <t>Накнаде по разним основама</t>
  </si>
  <si>
    <t>Приходи од пружања јавних услуга</t>
  </si>
  <si>
    <t>Грантови из земље</t>
  </si>
  <si>
    <t>Трансфери ентитету</t>
  </si>
  <si>
    <t>Трансфери јединицама локалне самоуправе</t>
  </si>
  <si>
    <t>УКУПНИ БУЏЕТСКИ ПРИХОДИ И ПРИМИЦИ ЗА НЕФИНАНСИЈСКУ ИМОВИНУ</t>
  </si>
  <si>
    <t>Примици за нефинансијску имовину</t>
  </si>
  <si>
    <t>Примици за зграде и објејкте</t>
  </si>
  <si>
    <t>Примици за постројења и опрему</t>
  </si>
  <si>
    <t>Примици за земљиште</t>
  </si>
  <si>
    <t>Примици од залиха материјала,учинака,робе и ситног инвентара,амбалаже и сл.</t>
  </si>
  <si>
    <t>Примици од продаје сталне имовине намијењене продаји и обус.пословања</t>
  </si>
  <si>
    <t>ОПИС</t>
  </si>
  <si>
    <t>БУЏЕТСКИ РАСХОДИ</t>
  </si>
  <si>
    <t>ИЗДАЦИ ЗА НЕФИНАНСИЈСКУ ИМОВИНУ</t>
  </si>
  <si>
    <t>Расходи за бруто накнаде трошкова и осталих личних примања запослених</t>
  </si>
  <si>
    <t>Расходи по основу закупа</t>
  </si>
  <si>
    <t>Расходи по основу утрошка енергије,комуналних,комникационих и транспортних услуга</t>
  </si>
  <si>
    <t>Расходи за режијски материјал</t>
  </si>
  <si>
    <t>Расходи за посебне намјене</t>
  </si>
  <si>
    <t>Расходи за текуће одржавање</t>
  </si>
  <si>
    <t>Расходи по основу путовања и смјештаја</t>
  </si>
  <si>
    <t>Расходи за стручне услуге</t>
  </si>
  <si>
    <t>Расходи за услуге одржавања јавних површина и заштите животне средине</t>
  </si>
  <si>
    <t>Расходи финансирања и други финансијски трошкови</t>
  </si>
  <si>
    <t>Расходи по основу камата на хартије од вриједности</t>
  </si>
  <si>
    <t>Расходи по основу финансијских деривата</t>
  </si>
  <si>
    <t>Расходи по основу камата на примљене зајмове у земљи</t>
  </si>
  <si>
    <t>Трошкови сервисирања преузетих зајмова</t>
  </si>
  <si>
    <t>Расходи по основу затезних камата</t>
  </si>
  <si>
    <t>Субвенције</t>
  </si>
  <si>
    <t>Грантови у иностранство</t>
  </si>
  <si>
    <t>Грантови у земљи</t>
  </si>
  <si>
    <t>Дознаке на име социјалне заштите које исплаћују институције обавезног социјалног осигурања</t>
  </si>
  <si>
    <t>Дознаке грађанима које се исплаћују из буџета Републике,општина и градова</t>
  </si>
  <si>
    <t>Дознаке пружаоцима услуга социјалне заштите које се исплаћују из буџета Републике,општине и градова</t>
  </si>
  <si>
    <t>Дознаке по основу здравственог осигурања</t>
  </si>
  <si>
    <t>Дознаке по основу осигурања од незапослености</t>
  </si>
  <si>
    <t>Дознаке по основу дјечије заштите</t>
  </si>
  <si>
    <t>Издаци за нефинансијску имовину</t>
  </si>
  <si>
    <t>УКУПНИ БУЏЕТСКИ РАСХОДИ И ИЗДАЦИ ЗА НЕФИНАНСИЈСКУ ИМОВИНУ</t>
  </si>
  <si>
    <t>Издаци за изградњу и прибављање зграда и објеката</t>
  </si>
  <si>
    <t>Издаци за инвестиционо одржавање,реконструкцију и адаптацију здрада и објеката</t>
  </si>
  <si>
    <t>Издаци за набавку постројења и опреме</t>
  </si>
  <si>
    <t>Издаци за инвестиционо одржавање опреме</t>
  </si>
  <si>
    <t>Издаци за биолошку имовину</t>
  </si>
  <si>
    <t>Издаци за инвестициону имовину</t>
  </si>
  <si>
    <t>Издаци за нематеријалну  произведену имовину</t>
  </si>
  <si>
    <t>Издаци за прибављање земљишта</t>
  </si>
  <si>
    <t>Издаци по основу улагања у побољшање земљишта</t>
  </si>
  <si>
    <t>Издаци за прибављање подземних и површинских налазишта</t>
  </si>
  <si>
    <t>Издаци по основу улагања у побољшање подземних и површинских  налазишта</t>
  </si>
  <si>
    <t>Издаци за прибављање осталих природних добара</t>
  </si>
  <si>
    <t>Издаци по основу улагања у побољшање  осталих природних добара</t>
  </si>
  <si>
    <t>Издаци за нематеријалну непроизведену имовину</t>
  </si>
  <si>
    <t>Издаци за сталну имовину намјењену продаји</t>
  </si>
  <si>
    <t xml:space="preserve">                       ФИНАСИРАЊЕ</t>
  </si>
  <si>
    <t>НЕТО ПРИМИЦИ ОД ФИНАНСИЈСКЕ ИМОВИНЕ</t>
  </si>
  <si>
    <t>Примици од акција и учешћа у капиталу</t>
  </si>
  <si>
    <t>Примици од финансијских деривата</t>
  </si>
  <si>
    <t>Примици од  наплате датих зајмова</t>
  </si>
  <si>
    <t>Издаци за хартије од вриједности</t>
  </si>
  <si>
    <t>Издаци за акције и учешћа у капиталу</t>
  </si>
  <si>
    <t>Издаци за финансијске деривате</t>
  </si>
  <si>
    <t>Издаци за дате зајмове</t>
  </si>
  <si>
    <t>НЕТО ЗАДУЖИВАЊЕ</t>
  </si>
  <si>
    <t>РАСПОДЈЕЛА СУФИЦИТА ИЗ РАНИЈИХ ПЕРИОДА</t>
  </si>
  <si>
    <t>Примици од задуживања</t>
  </si>
  <si>
    <t>Издаци за отплати дугова</t>
  </si>
  <si>
    <t>Издаци за отплату дуга по финансијским дериватима</t>
  </si>
  <si>
    <t>Издаци за отплату главнице примљених зајмова у земљи</t>
  </si>
  <si>
    <t>Издаци за отплату главнице примљених зајмова из иностранства</t>
  </si>
  <si>
    <t>Издаци за отплату осталих дугова</t>
  </si>
  <si>
    <t>Ф-ционални код</t>
  </si>
  <si>
    <t>ФУНКЦИЈА</t>
  </si>
  <si>
    <t>УКУПНО:</t>
  </si>
  <si>
    <t>ЗУ</t>
  </si>
  <si>
    <t>ИУ</t>
  </si>
  <si>
    <t>Заједничке услуге</t>
  </si>
  <si>
    <t>Индивидуалне услуге</t>
  </si>
  <si>
    <t>Опште јавне услуге</t>
  </si>
  <si>
    <t>Одбрана</t>
  </si>
  <si>
    <t>Јавни ред и сигурност</t>
  </si>
  <si>
    <t>Економски послови</t>
  </si>
  <si>
    <t>Заштита животне средине</t>
  </si>
  <si>
    <t>Стамбени и заједнички послови</t>
  </si>
  <si>
    <t>Здравство</t>
  </si>
  <si>
    <t>Рекреација,култура и религија</t>
  </si>
  <si>
    <t>Образовање</t>
  </si>
  <si>
    <t>Социјална заштита</t>
  </si>
  <si>
    <t>Остало*</t>
  </si>
  <si>
    <t>Трансфери између или унутар  јединица власти</t>
  </si>
  <si>
    <t>Трансфери између  различитих јединица   власти</t>
  </si>
  <si>
    <t>Ђ.НЕТО ФИНАНСИРАЊЕ(Е+Ж+З+И+Ј)</t>
  </si>
  <si>
    <t>Остали примици</t>
  </si>
  <si>
    <t>Остали издаци</t>
  </si>
  <si>
    <t>Остали издаци из трансакција између или унутар јединица власти</t>
  </si>
  <si>
    <t>Остали примици између и унутар јединица власти</t>
  </si>
  <si>
    <t>И.РАСПОДЈЕЛА СУФИЦИТА  ИЗ РАНИЈИХ ГОДИНА/неутрошена нам.средства из ранијих година</t>
  </si>
  <si>
    <t>Расходи по судским рјешењима</t>
  </si>
  <si>
    <t>Трансфери између и унутар  јединица власти</t>
  </si>
  <si>
    <t>Трансфери између различитих  јединица  власти</t>
  </si>
  <si>
    <t>Издаци за отплату дугова према другој јединици власти</t>
  </si>
  <si>
    <t>Трансфери између или унутар јединица власти</t>
  </si>
  <si>
    <t>Трансфери од ентитета</t>
  </si>
  <si>
    <t>Трансфери  од јединица локалне самоуправе</t>
  </si>
  <si>
    <t>Трансфери унутар  исте јединице  власти</t>
  </si>
  <si>
    <t>Трансфери унутар исте јединице власти</t>
  </si>
  <si>
    <t>Примици по основу депозита и кауција</t>
  </si>
  <si>
    <t>Остали примици из трансакција са другим јединицама власти</t>
  </si>
  <si>
    <t>Остали нето примици</t>
  </si>
  <si>
    <t>Издаци по основу депозита и кауција</t>
  </si>
  <si>
    <t>Издаци по основу аванса</t>
  </si>
  <si>
    <t>Остали издаци из трансакција са другим јединицама власти</t>
  </si>
  <si>
    <t>Расходи за накнаду плата запослених за вријеме боловања,род.одсуства и ост.накнада</t>
  </si>
  <si>
    <t>Расходи за отпремнине и једнократне помоћи(бруто)</t>
  </si>
  <si>
    <t>Расходи финансирања и други финансијски трошкови и расходи трансакција размјене између или унутар јединица власти</t>
  </si>
  <si>
    <t>Расходи финансирања и други фин.трошкови између јединица власти</t>
  </si>
  <si>
    <t>Трансфери држави</t>
  </si>
  <si>
    <t>Трансфери фондовима обавезног социјалног осигурања</t>
  </si>
  <si>
    <t>Примици од  задуживања</t>
  </si>
  <si>
    <t>I Примици од  задуживања</t>
  </si>
  <si>
    <t>римици задуживања из трансакција између или унутар јединица власти</t>
  </si>
  <si>
    <t>З.Остали нето примици(I-II)</t>
  </si>
  <si>
    <t xml:space="preserve">Порез на промет производа </t>
  </si>
  <si>
    <t>Акцизе</t>
  </si>
  <si>
    <t>Расходи за лична примања запослених</t>
  </si>
  <si>
    <t>Расходи за бруто плате запослених</t>
  </si>
  <si>
    <t>Остали некласификовани расходи</t>
  </si>
  <si>
    <t>Расходи по основу камата на примљене зајмове из иностранства</t>
  </si>
  <si>
    <t>Расходи по основу негативних курсних разлика из посл.и инвес.активности</t>
  </si>
  <si>
    <t>Дознаке грађанима по основу пензијског осигурања</t>
  </si>
  <si>
    <t>Трансфери осталим јединицам  власти</t>
  </si>
  <si>
    <t>Примици од хартија од вриједности (изузев акија)</t>
  </si>
  <si>
    <t>Примици од издавања хартија од вриједности(изузев акција)</t>
  </si>
  <si>
    <t>Примици од узетих зајмова</t>
  </si>
  <si>
    <t>Примици од задуживања код других јединица власти</t>
  </si>
  <si>
    <t>Издаци за отплату главнице по хартијама од вриједности</t>
  </si>
  <si>
    <t>Издаци за отплату дугова према другим  јединицама власти</t>
  </si>
  <si>
    <t>Примици по основу пореза на додату вриједност</t>
  </si>
  <si>
    <t>Примици по основу аванса</t>
  </si>
  <si>
    <t>Издаци по основу пореза на додату вриједност</t>
  </si>
  <si>
    <t>Расходи финансирања,др. Финансијски трошкови и расходи трансакција размјене  измедју или унутар јединица власти</t>
  </si>
  <si>
    <t>Расходи из трансакције размјене унутар исте јед.власти</t>
  </si>
  <si>
    <t>Приходи од финансијске и неф.имовине и трансакција размјене илиунутар јединица власти</t>
  </si>
  <si>
    <t>Приходи од финансијске и нефинансијске имовине  и трансакција</t>
  </si>
  <si>
    <t>Проценат(4/3*100)</t>
  </si>
  <si>
    <t>Грантови из иностранства</t>
  </si>
  <si>
    <t>Трансфери од државе</t>
  </si>
  <si>
    <t>Буџет 2026.</t>
  </si>
  <si>
    <t>Индекс</t>
  </si>
  <si>
    <t xml:space="preserve"> БУЏЕТ 2026.-ФИНАНСИРАЊЕ</t>
  </si>
  <si>
    <t>Буџет I 2026.</t>
  </si>
  <si>
    <t xml:space="preserve">НАЦРТ  РЕБАЛАНСА  БУЏЕТА  ЗА 2026.ГОДИНЕ-Општи дио </t>
  </si>
  <si>
    <t>Буџет  I 2026.</t>
  </si>
  <si>
    <t>Буџет I  2026.</t>
  </si>
  <si>
    <t xml:space="preserve"> НАЦРТ БУЏЕТ I  2026.-ФУНКЦИОНАЛНА КЛАСИФИКАЦИЈА РАСХОДА И НЕТО ИЗДАТАКА ЗА НЕФ.ИМОВИНУ</t>
  </si>
  <si>
    <t>НАЦРТ   БУЏЕТА I  2026.ГОДИНЕ-БУЏЕТСКИ РАСХОДИ И ИЗДАЦИ ЗА НЕФИНАНСИЈСКУ ИМОВИНУ</t>
  </si>
  <si>
    <t>ПРИЈЕДЛОГ  БУЏЕТА  I 2026.ГОДИНЕ-БУЏЕТСКИ ПРИХОДИ И ПРИМИЦИ ЗА НЕФИНАНСИЈСКУ ИМОВИНУ</t>
  </si>
  <si>
    <t>БУЏЕТ 2026.</t>
  </si>
  <si>
    <t>БУЏЕТ I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</si>
</sst>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0" borderId="1" xfId="0" applyFont="1" applyBorder="1"/>
    <xf numFmtId="0" fontId="0" fillId="0" borderId="0" xfId="0" applyBorder="1"/>
    <xf numFmtId="0" fontId="1" fillId="0" borderId="0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3" borderId="2" xfId="0" applyFill="1" applyBorder="1"/>
    <xf numFmtId="0" fontId="1" fillId="3" borderId="2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0" fillId="2" borderId="1" xfId="0" applyFill="1" applyBorder="1" applyAlignment="1">
      <alignment wrapText="1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/>
    <xf numFmtId="0" fontId="2" fillId="0" borderId="1" xfId="0" applyFont="1" applyBorder="1"/>
    <xf numFmtId="0" fontId="3" fillId="3" borderId="1" xfId="0" applyFont="1" applyFill="1" applyBorder="1"/>
    <xf numFmtId="0" fontId="3" fillId="2" borderId="1" xfId="0" applyFont="1" applyFill="1" applyBorder="1"/>
    <xf numFmtId="0" fontId="3" fillId="3" borderId="6" xfId="0" applyFont="1" applyFill="1" applyBorder="1"/>
    <xf numFmtId="0" fontId="3" fillId="3" borderId="4" xfId="0" applyFont="1" applyFill="1" applyBorder="1"/>
    <xf numFmtId="0" fontId="3" fillId="2" borderId="4" xfId="0" applyFont="1" applyFill="1" applyBorder="1"/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/>
    <xf numFmtId="0" fontId="4" fillId="4" borderId="3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Alignment="1">
      <alignment horizontal="right"/>
    </xf>
    <xf numFmtId="0" fontId="0" fillId="4" borderId="1" xfId="0" applyFill="1" applyBorder="1"/>
    <xf numFmtId="1" fontId="0" fillId="4" borderId="1" xfId="0" applyNumberFormat="1" applyFill="1" applyBorder="1"/>
    <xf numFmtId="1" fontId="0" fillId="2" borderId="1" xfId="0" applyNumberFormat="1" applyFill="1" applyBorder="1"/>
    <xf numFmtId="1" fontId="0" fillId="3" borderId="1" xfId="0" applyNumberFormat="1" applyFill="1" applyBorder="1"/>
    <xf numFmtId="1" fontId="0" fillId="4" borderId="0" xfId="0" applyNumberFormat="1" applyFill="1" applyBorder="1"/>
    <xf numFmtId="0" fontId="1" fillId="5" borderId="5" xfId="0" applyFont="1" applyFill="1" applyBorder="1"/>
    <xf numFmtId="0" fontId="0" fillId="5" borderId="6" xfId="0" applyFill="1" applyBorder="1"/>
    <xf numFmtId="0" fontId="3" fillId="5" borderId="6" xfId="0" applyFont="1" applyFill="1" applyBorder="1"/>
    <xf numFmtId="0" fontId="1" fillId="6" borderId="5" xfId="0" applyFont="1" applyFill="1" applyBorder="1"/>
    <xf numFmtId="0" fontId="0" fillId="6" borderId="6" xfId="0" applyFill="1" applyBorder="1"/>
    <xf numFmtId="0" fontId="1" fillId="6" borderId="6" xfId="0" applyFont="1" applyFill="1" applyBorder="1"/>
    <xf numFmtId="0" fontId="1" fillId="6" borderId="4" xfId="0" applyFont="1" applyFill="1" applyBorder="1" applyAlignment="1">
      <alignment horizontal="left"/>
    </xf>
    <xf numFmtId="0" fontId="1" fillId="6" borderId="4" xfId="0" applyFont="1" applyFill="1" applyBorder="1"/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/>
    <xf numFmtId="0" fontId="3" fillId="6" borderId="1" xfId="0" applyFont="1" applyFill="1" applyBorder="1"/>
    <xf numFmtId="0" fontId="3" fillId="6" borderId="6" xfId="0" applyFont="1" applyFill="1" applyBorder="1"/>
    <xf numFmtId="0" fontId="0" fillId="6" borderId="5" xfId="0" applyFill="1" applyBorder="1"/>
    <xf numFmtId="0" fontId="0" fillId="6" borderId="6" xfId="0" applyFont="1" applyFill="1" applyBorder="1"/>
    <xf numFmtId="0" fontId="0" fillId="6" borderId="4" xfId="0" applyFill="1" applyBorder="1"/>
    <xf numFmtId="0" fontId="3" fillId="6" borderId="4" xfId="0" applyFont="1" applyFill="1" applyBorder="1"/>
    <xf numFmtId="0" fontId="1" fillId="6" borderId="3" xfId="0" applyFont="1" applyFill="1" applyBorder="1"/>
    <xf numFmtId="0" fontId="0" fillId="6" borderId="1" xfId="0" applyFill="1" applyBorder="1"/>
    <xf numFmtId="0" fontId="3" fillId="4" borderId="1" xfId="0" applyFont="1" applyFill="1" applyBorder="1"/>
    <xf numFmtId="0" fontId="0" fillId="4" borderId="0" xfId="0" applyFill="1"/>
    <xf numFmtId="1" fontId="0" fillId="4" borderId="1" xfId="0" applyNumberFormat="1" applyFill="1" applyBorder="1" applyAlignment="1">
      <alignment horizontal="center"/>
    </xf>
    <xf numFmtId="1" fontId="1" fillId="4" borderId="1" xfId="0" applyNumberFormat="1" applyFont="1" applyFill="1" applyBorder="1"/>
    <xf numFmtId="0" fontId="1" fillId="4" borderId="1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4"/>
  <sheetViews>
    <sheetView tabSelected="1" view="pageBreakPreview" zoomScaleNormal="100" zoomScaleSheetLayoutView="100" workbookViewId="0">
      <selection activeCell="E292" sqref="E292"/>
    </sheetView>
  </sheetViews>
  <sheetFormatPr defaultRowHeight="15" x14ac:dyDescent="0.25"/>
  <cols>
    <col min="1" max="1" width="8.7109375" customWidth="1"/>
    <col min="2" max="2" width="59" customWidth="1"/>
    <col min="3" max="4" width="15.28515625" customWidth="1"/>
    <col min="5" max="5" width="9.7109375" customWidth="1"/>
  </cols>
  <sheetData>
    <row r="1" spans="1:5" x14ac:dyDescent="0.25">
      <c r="A1" s="4" t="s">
        <v>221</v>
      </c>
    </row>
    <row r="2" spans="1:5" ht="45" x14ac:dyDescent="0.25">
      <c r="A2" s="6" t="s">
        <v>0</v>
      </c>
      <c r="B2" s="7" t="s">
        <v>1</v>
      </c>
      <c r="C2" s="8" t="s">
        <v>217</v>
      </c>
      <c r="D2" s="8" t="s">
        <v>220</v>
      </c>
      <c r="E2" s="8" t="s">
        <v>214</v>
      </c>
    </row>
    <row r="3" spans="1: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</row>
    <row r="4" spans="1:5" x14ac:dyDescent="0.25">
      <c r="A4" s="23"/>
      <c r="B4" s="24" t="s">
        <v>2</v>
      </c>
      <c r="C4" s="24">
        <f>C5+C11+C17+C19</f>
        <v>15989049</v>
      </c>
      <c r="D4" s="24">
        <f>D5+D11+D17+D19</f>
        <v>19798076</v>
      </c>
      <c r="E4" s="50">
        <f>D4/C4*100</f>
        <v>123.82272391559998</v>
      </c>
    </row>
    <row r="5" spans="1:5" x14ac:dyDescent="0.25">
      <c r="A5" s="20">
        <v>710000</v>
      </c>
      <c r="B5" s="21" t="s">
        <v>3</v>
      </c>
      <c r="C5" s="21">
        <f>SUM(C7:C10)</f>
        <v>10620000</v>
      </c>
      <c r="D5" s="21">
        <f>SUM(D6:D10)</f>
        <v>11456704</v>
      </c>
      <c r="E5" s="49">
        <f t="shared" ref="E5:E67" si="0">D5/C5*100</f>
        <v>107.87856873822976</v>
      </c>
    </row>
    <row r="6" spans="1:5" x14ac:dyDescent="0.25">
      <c r="A6" s="46">
        <v>711000</v>
      </c>
      <c r="B6" s="45" t="s">
        <v>4</v>
      </c>
      <c r="C6" s="74"/>
      <c r="D6" s="45">
        <v>78</v>
      </c>
      <c r="E6" s="48"/>
    </row>
    <row r="7" spans="1:5" x14ac:dyDescent="0.25">
      <c r="A7" s="1">
        <v>713000</v>
      </c>
      <c r="B7" s="1" t="s">
        <v>5</v>
      </c>
      <c r="C7" s="1">
        <v>690000</v>
      </c>
      <c r="D7" s="1">
        <v>860000</v>
      </c>
      <c r="E7" s="48">
        <f t="shared" si="0"/>
        <v>124.63768115942028</v>
      </c>
    </row>
    <row r="8" spans="1:5" x14ac:dyDescent="0.25">
      <c r="A8" s="1">
        <v>714000</v>
      </c>
      <c r="B8" s="1" t="s">
        <v>6</v>
      </c>
      <c r="C8" s="1">
        <v>200000</v>
      </c>
      <c r="D8" s="1">
        <v>200126</v>
      </c>
      <c r="E8" s="48">
        <f t="shared" si="0"/>
        <v>100.06299999999999</v>
      </c>
    </row>
    <row r="9" spans="1:5" x14ac:dyDescent="0.25">
      <c r="A9" s="1">
        <v>717000</v>
      </c>
      <c r="B9" s="1" t="s">
        <v>9</v>
      </c>
      <c r="C9" s="1">
        <v>9700000</v>
      </c>
      <c r="D9" s="1">
        <v>10300000</v>
      </c>
      <c r="E9" s="48">
        <f t="shared" si="0"/>
        <v>106.18556701030928</v>
      </c>
    </row>
    <row r="10" spans="1:5" x14ac:dyDescent="0.25">
      <c r="A10" s="1">
        <v>719000</v>
      </c>
      <c r="B10" s="1" t="s">
        <v>10</v>
      </c>
      <c r="C10" s="1">
        <v>30000</v>
      </c>
      <c r="D10" s="1">
        <v>96500</v>
      </c>
      <c r="E10" s="48">
        <f t="shared" si="0"/>
        <v>321.66666666666669</v>
      </c>
    </row>
    <row r="11" spans="1:5" x14ac:dyDescent="0.25">
      <c r="A11" s="20">
        <v>720000</v>
      </c>
      <c r="B11" s="21" t="s">
        <v>11</v>
      </c>
      <c r="C11" s="21">
        <f>SUM(C12:C16)</f>
        <v>3653449</v>
      </c>
      <c r="D11" s="21">
        <f>SUM(D12:D16)</f>
        <v>3937614</v>
      </c>
      <c r="E11" s="49">
        <f t="shared" si="0"/>
        <v>107.77799279530109</v>
      </c>
    </row>
    <row r="12" spans="1:5" x14ac:dyDescent="0.25">
      <c r="A12" s="1">
        <v>721000</v>
      </c>
      <c r="B12" s="1" t="s">
        <v>12</v>
      </c>
      <c r="C12" s="1">
        <v>25000</v>
      </c>
      <c r="D12" s="1">
        <v>31800</v>
      </c>
      <c r="E12" s="48">
        <f t="shared" si="0"/>
        <v>127.2</v>
      </c>
    </row>
    <row r="13" spans="1:5" x14ac:dyDescent="0.25">
      <c r="A13" s="1">
        <v>722000</v>
      </c>
      <c r="B13" s="1" t="s">
        <v>13</v>
      </c>
      <c r="C13" s="1">
        <v>3592399</v>
      </c>
      <c r="D13" s="1">
        <v>3866264</v>
      </c>
      <c r="E13" s="48">
        <f t="shared" si="0"/>
        <v>107.62345719392528</v>
      </c>
    </row>
    <row r="14" spans="1:5" x14ac:dyDescent="0.25">
      <c r="A14" s="1">
        <v>723000</v>
      </c>
      <c r="B14" s="1" t="s">
        <v>14</v>
      </c>
      <c r="C14" s="1">
        <v>500</v>
      </c>
      <c r="D14" s="1">
        <v>4000</v>
      </c>
      <c r="E14" s="48">
        <f t="shared" si="0"/>
        <v>800</v>
      </c>
    </row>
    <row r="15" spans="1:5" ht="30" x14ac:dyDescent="0.25">
      <c r="A15" s="1">
        <v>728000</v>
      </c>
      <c r="B15" s="2" t="s">
        <v>212</v>
      </c>
      <c r="C15" s="1">
        <v>4550</v>
      </c>
      <c r="D15" s="1">
        <v>4550</v>
      </c>
      <c r="E15" s="48">
        <f t="shared" si="0"/>
        <v>100</v>
      </c>
    </row>
    <row r="16" spans="1:5" x14ac:dyDescent="0.25">
      <c r="A16" s="1">
        <v>729000</v>
      </c>
      <c r="B16" s="1" t="s">
        <v>15</v>
      </c>
      <c r="C16" s="1">
        <v>31000</v>
      </c>
      <c r="D16" s="1">
        <v>31000</v>
      </c>
      <c r="E16" s="48">
        <f t="shared" si="0"/>
        <v>100</v>
      </c>
    </row>
    <row r="17" spans="1:5" x14ac:dyDescent="0.25">
      <c r="A17" s="20">
        <v>730000</v>
      </c>
      <c r="B17" s="21" t="s">
        <v>16</v>
      </c>
      <c r="C17" s="21">
        <f>SUM(C18)</f>
        <v>902000</v>
      </c>
      <c r="D17" s="21">
        <f>SUM(D18)</f>
        <v>1026010</v>
      </c>
      <c r="E17" s="49">
        <f t="shared" si="0"/>
        <v>113.74833702882484</v>
      </c>
    </row>
    <row r="18" spans="1:5" x14ac:dyDescent="0.25">
      <c r="A18" s="1">
        <v>731000</v>
      </c>
      <c r="B18" s="1" t="s">
        <v>16</v>
      </c>
      <c r="C18" s="1">
        <v>902000</v>
      </c>
      <c r="D18" s="1">
        <v>1026010</v>
      </c>
      <c r="E18" s="48">
        <f t="shared" si="0"/>
        <v>113.74833702882484</v>
      </c>
    </row>
    <row r="19" spans="1:5" x14ac:dyDescent="0.25">
      <c r="A19" s="20">
        <v>780000</v>
      </c>
      <c r="B19" s="21" t="s">
        <v>159</v>
      </c>
      <c r="C19" s="21">
        <f>SUM(C20:C21)</f>
        <v>813600</v>
      </c>
      <c r="D19" s="21">
        <f>SUM(D20:D21)</f>
        <v>3377748</v>
      </c>
      <c r="E19" s="49">
        <f t="shared" si="0"/>
        <v>415.16076696165192</v>
      </c>
    </row>
    <row r="20" spans="1:5" x14ac:dyDescent="0.25">
      <c r="A20" s="1">
        <v>787000</v>
      </c>
      <c r="B20" s="1" t="s">
        <v>160</v>
      </c>
      <c r="C20" s="1">
        <v>813600</v>
      </c>
      <c r="D20" s="1">
        <v>3377748</v>
      </c>
      <c r="E20" s="48">
        <f t="shared" si="0"/>
        <v>415.16076696165192</v>
      </c>
    </row>
    <row r="21" spans="1:5" x14ac:dyDescent="0.25">
      <c r="A21" s="1">
        <v>788000</v>
      </c>
      <c r="B21" s="1" t="s">
        <v>175</v>
      </c>
      <c r="C21" s="1"/>
      <c r="D21" s="1"/>
      <c r="E21" s="48"/>
    </row>
    <row r="22" spans="1:5" x14ac:dyDescent="0.25">
      <c r="A22" s="23"/>
      <c r="B22" s="24" t="s">
        <v>18</v>
      </c>
      <c r="C22" s="37">
        <f>C23+C32+C35</f>
        <v>14870284</v>
      </c>
      <c r="D22" s="37">
        <f>D23+D32+D35</f>
        <v>16120277</v>
      </c>
      <c r="E22" s="50">
        <f t="shared" si="0"/>
        <v>108.40597933435569</v>
      </c>
    </row>
    <row r="23" spans="1:5" x14ac:dyDescent="0.25">
      <c r="A23" s="20">
        <v>410000</v>
      </c>
      <c r="B23" s="21" t="s">
        <v>19</v>
      </c>
      <c r="C23" s="38">
        <f>SUM(C24:C31)</f>
        <v>14704684</v>
      </c>
      <c r="D23" s="38">
        <f>SUM(D24:D31)</f>
        <v>15808277</v>
      </c>
      <c r="E23" s="49">
        <f t="shared" si="0"/>
        <v>107.50504397102311</v>
      </c>
    </row>
    <row r="24" spans="1:5" x14ac:dyDescent="0.25">
      <c r="A24" s="1">
        <v>411000</v>
      </c>
      <c r="B24" s="1" t="s">
        <v>20</v>
      </c>
      <c r="C24" s="1">
        <v>7906712</v>
      </c>
      <c r="D24" s="1">
        <v>8397159</v>
      </c>
      <c r="E24" s="48">
        <f t="shared" si="0"/>
        <v>106.20291974717178</v>
      </c>
    </row>
    <row r="25" spans="1:5" x14ac:dyDescent="0.25">
      <c r="A25" s="1">
        <v>412000</v>
      </c>
      <c r="B25" s="1" t="s">
        <v>21</v>
      </c>
      <c r="C25" s="10">
        <v>2338945</v>
      </c>
      <c r="D25" s="10">
        <v>2570853</v>
      </c>
      <c r="E25" s="48">
        <f t="shared" si="0"/>
        <v>109.91506854586149</v>
      </c>
    </row>
    <row r="26" spans="1:5" x14ac:dyDescent="0.25">
      <c r="A26" s="1">
        <v>413000</v>
      </c>
      <c r="B26" s="1" t="s">
        <v>22</v>
      </c>
      <c r="C26" s="1">
        <v>63500</v>
      </c>
      <c r="D26" s="1">
        <v>95645</v>
      </c>
      <c r="E26" s="48">
        <f t="shared" si="0"/>
        <v>150.62204724409449</v>
      </c>
    </row>
    <row r="27" spans="1:5" x14ac:dyDescent="0.25">
      <c r="A27" s="1">
        <v>414000</v>
      </c>
      <c r="B27" s="1" t="s">
        <v>23</v>
      </c>
      <c r="C27" s="1">
        <v>615000</v>
      </c>
      <c r="D27" s="1">
        <v>520000</v>
      </c>
      <c r="E27" s="48">
        <f t="shared" si="0"/>
        <v>84.552845528455293</v>
      </c>
    </row>
    <row r="28" spans="1:5" x14ac:dyDescent="0.25">
      <c r="A28" s="1">
        <v>415000</v>
      </c>
      <c r="B28" s="1" t="s">
        <v>16</v>
      </c>
      <c r="C28" s="1">
        <v>1142028</v>
      </c>
      <c r="D28" s="1">
        <v>1461621</v>
      </c>
      <c r="E28" s="48">
        <f t="shared" si="0"/>
        <v>127.98469039288003</v>
      </c>
    </row>
    <row r="29" spans="1:5" ht="30" x14ac:dyDescent="0.25">
      <c r="A29" s="1">
        <v>416000</v>
      </c>
      <c r="B29" s="2" t="s">
        <v>24</v>
      </c>
      <c r="C29" s="1">
        <v>2602000</v>
      </c>
      <c r="D29" s="1">
        <v>2712000</v>
      </c>
      <c r="E29" s="48">
        <f t="shared" si="0"/>
        <v>104.22751729438893</v>
      </c>
    </row>
    <row r="30" spans="1:5" ht="30" x14ac:dyDescent="0.25">
      <c r="A30" s="1">
        <v>418000</v>
      </c>
      <c r="B30" s="2" t="s">
        <v>210</v>
      </c>
      <c r="C30" s="1">
        <v>36499</v>
      </c>
      <c r="D30" s="1">
        <v>36499</v>
      </c>
      <c r="E30" s="48">
        <f t="shared" si="0"/>
        <v>100</v>
      </c>
    </row>
    <row r="31" spans="1:5" x14ac:dyDescent="0.25">
      <c r="A31" s="1">
        <v>419000</v>
      </c>
      <c r="B31" s="2" t="s">
        <v>167</v>
      </c>
      <c r="C31" s="1"/>
      <c r="D31" s="1">
        <v>14500</v>
      </c>
      <c r="E31" s="48"/>
    </row>
    <row r="32" spans="1:5" x14ac:dyDescent="0.25">
      <c r="A32" s="20">
        <v>480000</v>
      </c>
      <c r="B32" s="21" t="s">
        <v>168</v>
      </c>
      <c r="C32" s="21">
        <f>SUM(C33:C34)</f>
        <v>44100</v>
      </c>
      <c r="D32" s="21">
        <f>SUM(D33:D34)</f>
        <v>132000</v>
      </c>
      <c r="E32" s="49">
        <f t="shared" si="0"/>
        <v>299.3197278911565</v>
      </c>
    </row>
    <row r="33" spans="1:5" x14ac:dyDescent="0.25">
      <c r="A33" s="1">
        <v>487000</v>
      </c>
      <c r="B33" s="1" t="s">
        <v>169</v>
      </c>
      <c r="C33" s="1">
        <v>44100</v>
      </c>
      <c r="D33" s="1">
        <v>132000</v>
      </c>
      <c r="E33" s="48">
        <f t="shared" si="0"/>
        <v>299.3197278911565</v>
      </c>
    </row>
    <row r="34" spans="1:5" x14ac:dyDescent="0.25">
      <c r="A34" s="1">
        <v>488000</v>
      </c>
      <c r="B34" s="1" t="s">
        <v>175</v>
      </c>
      <c r="C34" s="1"/>
      <c r="D34" s="1"/>
      <c r="E34" s="48"/>
    </row>
    <row r="35" spans="1:5" x14ac:dyDescent="0.25">
      <c r="A35" s="22" t="s">
        <v>25</v>
      </c>
      <c r="B35" s="21" t="s">
        <v>26</v>
      </c>
      <c r="C35" s="21">
        <v>121500</v>
      </c>
      <c r="D35" s="21">
        <v>180000</v>
      </c>
      <c r="E35" s="49">
        <f t="shared" si="0"/>
        <v>148.14814814814815</v>
      </c>
    </row>
    <row r="36" spans="1:5" x14ac:dyDescent="0.25">
      <c r="A36" s="23"/>
      <c r="B36" s="24" t="s">
        <v>27</v>
      </c>
      <c r="C36" s="24">
        <f>C4-C22</f>
        <v>1118765</v>
      </c>
      <c r="D36" s="24">
        <f>D4-D22</f>
        <v>3677799</v>
      </c>
      <c r="E36" s="50">
        <f t="shared" si="0"/>
        <v>328.73740240354323</v>
      </c>
    </row>
    <row r="37" spans="1:5" x14ac:dyDescent="0.25">
      <c r="A37" s="23"/>
      <c r="B37" s="24" t="s">
        <v>28</v>
      </c>
      <c r="C37" s="24">
        <f>C38-C41</f>
        <v>-3425665</v>
      </c>
      <c r="D37" s="24">
        <f>D38-D41</f>
        <v>-6011655</v>
      </c>
      <c r="E37" s="50">
        <f t="shared" si="0"/>
        <v>175.48870073401807</v>
      </c>
    </row>
    <row r="38" spans="1:5" x14ac:dyDescent="0.25">
      <c r="A38" s="20">
        <v>810000</v>
      </c>
      <c r="B38" s="21" t="s">
        <v>29</v>
      </c>
      <c r="C38" s="21">
        <f>SUM(C39:C40)</f>
        <v>51000</v>
      </c>
      <c r="D38" s="21">
        <f>SUM(D39:D40)</f>
        <v>215000</v>
      </c>
      <c r="E38" s="49">
        <f t="shared" si="0"/>
        <v>421.56862745098039</v>
      </c>
    </row>
    <row r="39" spans="1:5" x14ac:dyDescent="0.25">
      <c r="A39" s="1">
        <v>811000</v>
      </c>
      <c r="B39" s="1" t="s">
        <v>30</v>
      </c>
      <c r="C39" s="1">
        <v>1000</v>
      </c>
      <c r="D39" s="1"/>
      <c r="E39" s="48">
        <f t="shared" si="0"/>
        <v>0</v>
      </c>
    </row>
    <row r="40" spans="1:5" x14ac:dyDescent="0.25">
      <c r="A40" s="1">
        <v>813000</v>
      </c>
      <c r="B40" s="1" t="s">
        <v>32</v>
      </c>
      <c r="C40" s="1">
        <v>50000</v>
      </c>
      <c r="D40" s="1">
        <v>215000</v>
      </c>
      <c r="E40" s="48">
        <f t="shared" si="0"/>
        <v>430</v>
      </c>
    </row>
    <row r="41" spans="1:5" x14ac:dyDescent="0.25">
      <c r="A41" s="20">
        <v>510000</v>
      </c>
      <c r="B41" s="21" t="s">
        <v>34</v>
      </c>
      <c r="C41" s="21">
        <f>SUM(C42:C45)</f>
        <v>3476665</v>
      </c>
      <c r="D41" s="21">
        <f>SUM(D42:D45)</f>
        <v>6226655</v>
      </c>
      <c r="E41" s="49">
        <f t="shared" si="0"/>
        <v>179.09850388231249</v>
      </c>
    </row>
    <row r="42" spans="1:5" x14ac:dyDescent="0.25">
      <c r="A42" s="1">
        <v>511000</v>
      </c>
      <c r="B42" s="1" t="s">
        <v>35</v>
      </c>
      <c r="C42" s="1">
        <v>3222901</v>
      </c>
      <c r="D42" s="1">
        <v>5981891</v>
      </c>
      <c r="E42" s="48">
        <f t="shared" si="0"/>
        <v>185.60579428285263</v>
      </c>
    </row>
    <row r="43" spans="1:5" x14ac:dyDescent="0.25">
      <c r="A43" s="1">
        <v>512000</v>
      </c>
      <c r="B43" s="1" t="s">
        <v>36</v>
      </c>
      <c r="C43" s="1">
        <v>900</v>
      </c>
      <c r="D43" s="1">
        <v>900</v>
      </c>
      <c r="E43" s="48">
        <f t="shared" si="0"/>
        <v>100</v>
      </c>
    </row>
    <row r="44" spans="1:5" x14ac:dyDescent="0.25">
      <c r="A44" s="1">
        <v>513000</v>
      </c>
      <c r="B44" s="1" t="s">
        <v>37</v>
      </c>
      <c r="C44" s="1"/>
      <c r="D44" s="1"/>
      <c r="E44" s="48"/>
    </row>
    <row r="45" spans="1:5" x14ac:dyDescent="0.25">
      <c r="A45" s="1">
        <v>516000</v>
      </c>
      <c r="B45" s="1" t="s">
        <v>39</v>
      </c>
      <c r="C45" s="1">
        <v>252864</v>
      </c>
      <c r="D45" s="1">
        <v>243864</v>
      </c>
      <c r="E45" s="48">
        <f t="shared" si="0"/>
        <v>96.440774487471529</v>
      </c>
    </row>
    <row r="46" spans="1:5" x14ac:dyDescent="0.25">
      <c r="A46" s="23"/>
      <c r="B46" s="24" t="s">
        <v>40</v>
      </c>
      <c r="C46" s="24">
        <f>C36+C37</f>
        <v>-2306900</v>
      </c>
      <c r="D46" s="24">
        <f>D36+D37</f>
        <v>-2333856</v>
      </c>
      <c r="E46" s="50">
        <f t="shared" si="0"/>
        <v>101.16849451645065</v>
      </c>
    </row>
    <row r="47" spans="1:5" x14ac:dyDescent="0.25">
      <c r="A47" s="23"/>
      <c r="B47" s="24" t="s">
        <v>161</v>
      </c>
      <c r="C47" s="37">
        <f>C48+C53+C67+C60</f>
        <v>2306900</v>
      </c>
      <c r="D47" s="37">
        <f>D48+D53+D67+D60</f>
        <v>2333856</v>
      </c>
      <c r="E47" s="50">
        <f t="shared" si="0"/>
        <v>101.16849451645065</v>
      </c>
    </row>
    <row r="48" spans="1:5" x14ac:dyDescent="0.25">
      <c r="A48" s="23"/>
      <c r="B48" s="24" t="s">
        <v>41</v>
      </c>
      <c r="C48" s="24">
        <f>C49-C51</f>
        <v>-500</v>
      </c>
      <c r="D48" s="24">
        <f>D49-D51</f>
        <v>-1500</v>
      </c>
      <c r="E48" s="50">
        <f t="shared" si="0"/>
        <v>300</v>
      </c>
    </row>
    <row r="49" spans="1:5" x14ac:dyDescent="0.25">
      <c r="A49" s="20">
        <v>910000</v>
      </c>
      <c r="B49" s="21" t="s">
        <v>42</v>
      </c>
      <c r="C49" s="21">
        <f>C50</f>
        <v>500</v>
      </c>
      <c r="D49" s="21">
        <f>D50</f>
        <v>500</v>
      </c>
      <c r="E49" s="49">
        <f t="shared" si="0"/>
        <v>100</v>
      </c>
    </row>
    <row r="50" spans="1:5" x14ac:dyDescent="0.25">
      <c r="A50" s="1">
        <v>911000</v>
      </c>
      <c r="B50" s="1" t="s">
        <v>43</v>
      </c>
      <c r="C50" s="36">
        <v>500</v>
      </c>
      <c r="D50" s="36">
        <v>500</v>
      </c>
      <c r="E50" s="48">
        <f t="shared" si="0"/>
        <v>100</v>
      </c>
    </row>
    <row r="51" spans="1:5" x14ac:dyDescent="0.25">
      <c r="A51" s="20">
        <v>610000</v>
      </c>
      <c r="B51" s="21" t="s">
        <v>45</v>
      </c>
      <c r="C51" s="21">
        <f>C52</f>
        <v>1000</v>
      </c>
      <c r="D51" s="21">
        <f>D52</f>
        <v>2000</v>
      </c>
      <c r="E51" s="49">
        <f t="shared" si="0"/>
        <v>200</v>
      </c>
    </row>
    <row r="52" spans="1:5" x14ac:dyDescent="0.25">
      <c r="A52" s="1">
        <v>611000</v>
      </c>
      <c r="B52" s="1" t="s">
        <v>46</v>
      </c>
      <c r="C52" s="36">
        <v>1000</v>
      </c>
      <c r="D52" s="36">
        <v>2000</v>
      </c>
      <c r="E52" s="48">
        <f t="shared" si="0"/>
        <v>200</v>
      </c>
    </row>
    <row r="53" spans="1:5" x14ac:dyDescent="0.25">
      <c r="A53" s="23"/>
      <c r="B53" s="24" t="s">
        <v>44</v>
      </c>
      <c r="C53" s="24">
        <f>C54-C57</f>
        <v>1203891</v>
      </c>
      <c r="D53" s="24">
        <f>D54-D57</f>
        <v>1172628</v>
      </c>
      <c r="E53" s="50">
        <f t="shared" si="0"/>
        <v>97.403170220559829</v>
      </c>
    </row>
    <row r="54" spans="1:5" x14ac:dyDescent="0.25">
      <c r="A54" s="20">
        <v>920000</v>
      </c>
      <c r="B54" s="21" t="s">
        <v>189</v>
      </c>
      <c r="C54" s="21">
        <f>C55+C56</f>
        <v>1500000</v>
      </c>
      <c r="D54" s="21">
        <f>D55+D56</f>
        <v>1500000</v>
      </c>
      <c r="E54" s="49">
        <f t="shared" si="0"/>
        <v>100</v>
      </c>
    </row>
    <row r="55" spans="1:5" x14ac:dyDescent="0.25">
      <c r="A55" s="1">
        <v>921000</v>
      </c>
      <c r="B55" s="1" t="s">
        <v>188</v>
      </c>
      <c r="C55" s="10">
        <v>1500000</v>
      </c>
      <c r="D55" s="10">
        <v>1500000</v>
      </c>
      <c r="E55" s="48">
        <f t="shared" si="0"/>
        <v>100</v>
      </c>
    </row>
    <row r="56" spans="1:5" x14ac:dyDescent="0.25">
      <c r="A56" s="1">
        <v>928000</v>
      </c>
      <c r="B56" s="1" t="s">
        <v>190</v>
      </c>
      <c r="C56" s="10"/>
      <c r="D56" s="10"/>
      <c r="E56" s="48"/>
    </row>
    <row r="57" spans="1:5" x14ac:dyDescent="0.25">
      <c r="A57" s="20">
        <v>620000</v>
      </c>
      <c r="B57" s="21" t="s">
        <v>49</v>
      </c>
      <c r="C57" s="21">
        <f>C58+C59</f>
        <v>296109</v>
      </c>
      <c r="D57" s="21">
        <f>D58+D59</f>
        <v>327372</v>
      </c>
      <c r="E57" s="49">
        <f t="shared" si="0"/>
        <v>110.55793643556933</v>
      </c>
    </row>
    <row r="58" spans="1:5" x14ac:dyDescent="0.25">
      <c r="A58" s="1">
        <v>621000</v>
      </c>
      <c r="B58" s="1" t="s">
        <v>50</v>
      </c>
      <c r="C58" s="36">
        <v>213552</v>
      </c>
      <c r="D58" s="36">
        <v>244815</v>
      </c>
      <c r="E58" s="48">
        <f t="shared" si="0"/>
        <v>114.63952573612049</v>
      </c>
    </row>
    <row r="59" spans="1:5" x14ac:dyDescent="0.25">
      <c r="A59" s="1">
        <v>628000</v>
      </c>
      <c r="B59" s="1" t="s">
        <v>170</v>
      </c>
      <c r="C59" s="10">
        <v>82557</v>
      </c>
      <c r="D59" s="10">
        <v>82557</v>
      </c>
      <c r="E59" s="48">
        <f t="shared" si="0"/>
        <v>100</v>
      </c>
    </row>
    <row r="60" spans="1:5" x14ac:dyDescent="0.25">
      <c r="A60" s="23"/>
      <c r="B60" s="24" t="s">
        <v>191</v>
      </c>
      <c r="C60" s="24">
        <f>C61-C64</f>
        <v>-133792</v>
      </c>
      <c r="D60" s="24">
        <f>D61-D64</f>
        <v>-214678</v>
      </c>
      <c r="E60" s="50">
        <f t="shared" si="0"/>
        <v>160.45652953838794</v>
      </c>
    </row>
    <row r="61" spans="1:5" x14ac:dyDescent="0.25">
      <c r="A61" s="20">
        <v>930000</v>
      </c>
      <c r="B61" s="21" t="s">
        <v>162</v>
      </c>
      <c r="C61" s="21">
        <f>C62+C63</f>
        <v>168250</v>
      </c>
      <c r="D61" s="21">
        <f>D62+D63</f>
        <v>219418</v>
      </c>
      <c r="E61" s="49">
        <f t="shared" si="0"/>
        <v>130.41188707280833</v>
      </c>
    </row>
    <row r="62" spans="1:5" x14ac:dyDescent="0.25">
      <c r="A62" s="9">
        <v>931000</v>
      </c>
      <c r="B62" s="1" t="s">
        <v>162</v>
      </c>
      <c r="C62" s="36">
        <v>50000</v>
      </c>
      <c r="D62" s="36">
        <v>105536</v>
      </c>
      <c r="E62" s="48">
        <f t="shared" si="0"/>
        <v>211.072</v>
      </c>
    </row>
    <row r="63" spans="1:5" x14ac:dyDescent="0.25">
      <c r="A63" s="9">
        <v>938000</v>
      </c>
      <c r="B63" s="1" t="s">
        <v>165</v>
      </c>
      <c r="C63" s="36">
        <v>118250</v>
      </c>
      <c r="D63" s="36">
        <v>113882</v>
      </c>
      <c r="E63" s="48">
        <f t="shared" si="0"/>
        <v>96.306131078224098</v>
      </c>
    </row>
    <row r="64" spans="1:5" x14ac:dyDescent="0.25">
      <c r="A64" s="20">
        <v>630000</v>
      </c>
      <c r="B64" s="21" t="s">
        <v>163</v>
      </c>
      <c r="C64" s="21">
        <f>C65+C66</f>
        <v>302042</v>
      </c>
      <c r="D64" s="21">
        <f>D65+D66</f>
        <v>434096</v>
      </c>
      <c r="E64" s="49">
        <f t="shared" si="0"/>
        <v>143.7204097443402</v>
      </c>
    </row>
    <row r="65" spans="1:5" x14ac:dyDescent="0.25">
      <c r="A65" s="9">
        <v>631000</v>
      </c>
      <c r="B65" s="1" t="s">
        <v>163</v>
      </c>
      <c r="C65" s="36">
        <v>192480</v>
      </c>
      <c r="D65" s="36">
        <v>309426</v>
      </c>
      <c r="E65" s="48">
        <f t="shared" si="0"/>
        <v>160.7574812967581</v>
      </c>
    </row>
    <row r="66" spans="1:5" x14ac:dyDescent="0.25">
      <c r="A66" s="9">
        <v>638000</v>
      </c>
      <c r="B66" s="1" t="s">
        <v>164</v>
      </c>
      <c r="C66" s="36">
        <v>109562</v>
      </c>
      <c r="D66" s="36">
        <v>124670</v>
      </c>
      <c r="E66" s="48">
        <f t="shared" si="0"/>
        <v>113.78945254741608</v>
      </c>
    </row>
    <row r="67" spans="1:5" ht="30" x14ac:dyDescent="0.25">
      <c r="A67" s="22" t="s">
        <v>47</v>
      </c>
      <c r="B67" s="25" t="s">
        <v>166</v>
      </c>
      <c r="C67" s="21">
        <v>1237301</v>
      </c>
      <c r="D67" s="21">
        <v>1377406</v>
      </c>
      <c r="E67" s="49">
        <f t="shared" si="0"/>
        <v>111.32343706179822</v>
      </c>
    </row>
    <row r="68" spans="1:5" x14ac:dyDescent="0.25">
      <c r="A68" s="1"/>
      <c r="B68" s="5"/>
      <c r="C68" s="5"/>
      <c r="D68" s="5"/>
      <c r="E68" s="48"/>
    </row>
    <row r="69" spans="1:5" ht="15.75" thickBot="1" x14ac:dyDescent="0.3">
      <c r="A69" s="26"/>
      <c r="B69" s="27" t="s">
        <v>48</v>
      </c>
      <c r="C69" s="27">
        <f>C46+C47</f>
        <v>0</v>
      </c>
      <c r="D69" s="27">
        <f>D46+D47</f>
        <v>0</v>
      </c>
      <c r="E69" s="50"/>
    </row>
    <row r="70" spans="1:5" ht="25.15" customHeight="1" x14ac:dyDescent="0.25">
      <c r="A70" s="11"/>
      <c r="B70" s="12"/>
      <c r="C70" s="12"/>
      <c r="D70" s="12"/>
      <c r="E70" s="51"/>
    </row>
    <row r="71" spans="1:5" x14ac:dyDescent="0.25">
      <c r="A71" s="4" t="s">
        <v>226</v>
      </c>
      <c r="B71" s="4"/>
      <c r="E71" s="51"/>
    </row>
    <row r="72" spans="1:5" ht="18" customHeight="1" x14ac:dyDescent="0.25">
      <c r="E72" s="51"/>
    </row>
    <row r="73" spans="1:5" ht="30" x14ac:dyDescent="0.25">
      <c r="A73" s="8" t="s">
        <v>0</v>
      </c>
      <c r="B73" s="7" t="s">
        <v>1</v>
      </c>
      <c r="C73" s="8"/>
      <c r="D73" s="8"/>
      <c r="E73" s="48"/>
    </row>
    <row r="74" spans="1:5" x14ac:dyDescent="0.25">
      <c r="A74" s="13">
        <v>1</v>
      </c>
      <c r="B74" s="13">
        <v>2</v>
      </c>
      <c r="C74" s="13">
        <v>3</v>
      </c>
      <c r="D74" s="13">
        <v>4</v>
      </c>
      <c r="E74" s="72">
        <v>5</v>
      </c>
    </row>
    <row r="75" spans="1:5" x14ac:dyDescent="0.25">
      <c r="A75" s="52" t="s">
        <v>52</v>
      </c>
      <c r="B75" s="53"/>
      <c r="C75" s="54">
        <f>C76+C97+C113+C117</f>
        <v>15989049</v>
      </c>
      <c r="D75" s="54">
        <f>D76+D97+D113+D117</f>
        <v>19798076</v>
      </c>
      <c r="E75" s="50">
        <f t="shared" ref="E75:E132" si="1">D75/C75*100</f>
        <v>123.82272391559998</v>
      </c>
    </row>
    <row r="76" spans="1:5" x14ac:dyDescent="0.25">
      <c r="A76" s="30">
        <v>710000</v>
      </c>
      <c r="B76" s="24" t="s">
        <v>51</v>
      </c>
      <c r="C76" s="37">
        <f>C70+C81+C83+C85+C88+C91+C93+C95</f>
        <v>10620000</v>
      </c>
      <c r="D76" s="37">
        <f>D70+D81+D83+D85+D88+D91+D93+D95+D78</f>
        <v>11456704</v>
      </c>
      <c r="E76" s="50">
        <f t="shared" si="1"/>
        <v>107.87856873822976</v>
      </c>
    </row>
    <row r="77" spans="1:5" x14ac:dyDescent="0.25">
      <c r="A77" s="31">
        <v>711000</v>
      </c>
      <c r="B77" s="32" t="s">
        <v>4</v>
      </c>
      <c r="C77" s="22">
        <f>SUM(C78:C80)</f>
        <v>0</v>
      </c>
      <c r="D77" s="22">
        <f>SUM(D78:D80)</f>
        <v>78</v>
      </c>
      <c r="E77" s="49"/>
    </row>
    <row r="78" spans="1:5" x14ac:dyDescent="0.25">
      <c r="A78" s="1">
        <v>711100</v>
      </c>
      <c r="B78" s="1" t="s">
        <v>53</v>
      </c>
      <c r="C78" s="1"/>
      <c r="D78" s="1">
        <v>78</v>
      </c>
      <c r="E78" s="48"/>
    </row>
    <row r="79" spans="1:5" x14ac:dyDescent="0.25">
      <c r="A79" s="1">
        <v>711200</v>
      </c>
      <c r="B79" s="1" t="s">
        <v>54</v>
      </c>
      <c r="C79" s="1"/>
      <c r="D79" s="1"/>
      <c r="E79" s="48"/>
    </row>
    <row r="80" spans="1:5" x14ac:dyDescent="0.25">
      <c r="A80" s="1">
        <v>711300</v>
      </c>
      <c r="B80" s="1" t="s">
        <v>55</v>
      </c>
      <c r="C80" s="1"/>
      <c r="D80" s="1"/>
      <c r="E80" s="48"/>
    </row>
    <row r="81" spans="1:5" x14ac:dyDescent="0.25">
      <c r="A81" s="20">
        <v>712000</v>
      </c>
      <c r="B81" s="21" t="s">
        <v>56</v>
      </c>
      <c r="C81" s="22">
        <f>C82</f>
        <v>0</v>
      </c>
      <c r="D81" s="22">
        <f>D82</f>
        <v>0</v>
      </c>
      <c r="E81" s="49"/>
    </row>
    <row r="82" spans="1:5" x14ac:dyDescent="0.25">
      <c r="A82" s="1">
        <v>712100</v>
      </c>
      <c r="B82" s="1" t="s">
        <v>56</v>
      </c>
      <c r="C82" s="1"/>
      <c r="D82" s="1"/>
      <c r="E82" s="48"/>
    </row>
    <row r="83" spans="1:5" x14ac:dyDescent="0.25">
      <c r="A83" s="20">
        <v>713000</v>
      </c>
      <c r="B83" s="21" t="s">
        <v>57</v>
      </c>
      <c r="C83" s="38">
        <f>C84</f>
        <v>690000</v>
      </c>
      <c r="D83" s="38">
        <f>D84</f>
        <v>860000</v>
      </c>
      <c r="E83" s="49">
        <f t="shared" si="1"/>
        <v>124.63768115942028</v>
      </c>
    </row>
    <row r="84" spans="1:5" x14ac:dyDescent="0.25">
      <c r="A84" s="1">
        <v>713100</v>
      </c>
      <c r="B84" s="10" t="s">
        <v>57</v>
      </c>
      <c r="C84" s="1">
        <v>690000</v>
      </c>
      <c r="D84" s="1">
        <v>860000</v>
      </c>
      <c r="E84" s="48">
        <f t="shared" si="1"/>
        <v>124.63768115942028</v>
      </c>
    </row>
    <row r="85" spans="1:5" x14ac:dyDescent="0.25">
      <c r="A85" s="20">
        <v>714000</v>
      </c>
      <c r="B85" s="21" t="s">
        <v>6</v>
      </c>
      <c r="C85" s="38">
        <f>SUM(C86:C87)</f>
        <v>200000</v>
      </c>
      <c r="D85" s="38">
        <f>SUM(D86:D87)</f>
        <v>200126</v>
      </c>
      <c r="E85" s="49">
        <f t="shared" si="1"/>
        <v>100.06299999999999</v>
      </c>
    </row>
    <row r="86" spans="1:5" x14ac:dyDescent="0.25">
      <c r="A86" s="1">
        <v>714100</v>
      </c>
      <c r="B86" s="10" t="s">
        <v>6</v>
      </c>
      <c r="C86" s="1">
        <v>200000</v>
      </c>
      <c r="D86" s="1">
        <v>200126</v>
      </c>
      <c r="E86" s="48">
        <f t="shared" si="1"/>
        <v>100.06299999999999</v>
      </c>
    </row>
    <row r="87" spans="1:5" x14ac:dyDescent="0.25">
      <c r="A87" s="1">
        <v>714200</v>
      </c>
      <c r="B87" s="1" t="s">
        <v>58</v>
      </c>
      <c r="C87" s="1"/>
      <c r="D87" s="1"/>
      <c r="E87" s="48"/>
    </row>
    <row r="88" spans="1:5" x14ac:dyDescent="0.25">
      <c r="A88" s="20">
        <v>715000</v>
      </c>
      <c r="B88" s="21" t="s">
        <v>7</v>
      </c>
      <c r="C88" s="21">
        <f>C89+C90</f>
        <v>0</v>
      </c>
      <c r="D88" s="21">
        <f>D89+D90</f>
        <v>0</v>
      </c>
      <c r="E88" s="49"/>
    </row>
    <row r="89" spans="1:5" x14ac:dyDescent="0.25">
      <c r="A89" s="1">
        <v>715100</v>
      </c>
      <c r="B89" s="1" t="s">
        <v>192</v>
      </c>
      <c r="C89" s="1"/>
      <c r="D89" s="1"/>
      <c r="E89" s="48"/>
    </row>
    <row r="90" spans="1:5" x14ac:dyDescent="0.25">
      <c r="A90" s="1">
        <v>715300</v>
      </c>
      <c r="B90" s="1" t="s">
        <v>193</v>
      </c>
      <c r="C90" s="1"/>
      <c r="D90" s="1"/>
      <c r="E90" s="48"/>
    </row>
    <row r="91" spans="1:5" x14ac:dyDescent="0.25">
      <c r="A91" s="20">
        <v>716000</v>
      </c>
      <c r="B91" s="21" t="s">
        <v>8</v>
      </c>
      <c r="C91" s="38">
        <f>C92</f>
        <v>0</v>
      </c>
      <c r="D91" s="38">
        <f>D92</f>
        <v>0</v>
      </c>
      <c r="E91" s="49"/>
    </row>
    <row r="92" spans="1:5" x14ac:dyDescent="0.25">
      <c r="A92" s="1">
        <v>716100</v>
      </c>
      <c r="B92" s="10" t="s">
        <v>8</v>
      </c>
      <c r="C92" s="1"/>
      <c r="D92" s="1"/>
      <c r="E92" s="48"/>
    </row>
    <row r="93" spans="1:5" x14ac:dyDescent="0.25">
      <c r="A93" s="20">
        <v>717000</v>
      </c>
      <c r="B93" s="21" t="s">
        <v>9</v>
      </c>
      <c r="C93" s="38">
        <f>C94</f>
        <v>9700000</v>
      </c>
      <c r="D93" s="38">
        <f>D94</f>
        <v>10300000</v>
      </c>
      <c r="E93" s="49">
        <f t="shared" si="1"/>
        <v>106.18556701030928</v>
      </c>
    </row>
    <row r="94" spans="1:5" x14ac:dyDescent="0.25">
      <c r="A94" s="1">
        <v>717100</v>
      </c>
      <c r="B94" s="1" t="s">
        <v>9</v>
      </c>
      <c r="C94" s="1">
        <v>9700000</v>
      </c>
      <c r="D94" s="1">
        <v>10300000</v>
      </c>
      <c r="E94" s="48">
        <f t="shared" si="1"/>
        <v>106.18556701030928</v>
      </c>
    </row>
    <row r="95" spans="1:5" x14ac:dyDescent="0.25">
      <c r="A95" s="20">
        <v>719000</v>
      </c>
      <c r="B95" s="21" t="s">
        <v>10</v>
      </c>
      <c r="C95" s="38">
        <f>C96</f>
        <v>30000</v>
      </c>
      <c r="D95" s="38">
        <f>D96</f>
        <v>96500</v>
      </c>
      <c r="E95" s="49">
        <f t="shared" si="1"/>
        <v>321.66666666666669</v>
      </c>
    </row>
    <row r="96" spans="1:5" x14ac:dyDescent="0.25">
      <c r="A96" s="1">
        <v>719100</v>
      </c>
      <c r="B96" s="1" t="s">
        <v>10</v>
      </c>
      <c r="C96" s="1">
        <v>30000</v>
      </c>
      <c r="D96" s="1">
        <v>96500</v>
      </c>
      <c r="E96" s="48">
        <f t="shared" si="1"/>
        <v>321.66666666666669</v>
      </c>
    </row>
    <row r="97" spans="1:5" x14ac:dyDescent="0.25">
      <c r="A97" s="30">
        <v>720000</v>
      </c>
      <c r="B97" s="24" t="s">
        <v>59</v>
      </c>
      <c r="C97" s="37">
        <f>C98+C102+C107+C111+C109</f>
        <v>3653449</v>
      </c>
      <c r="D97" s="37">
        <f>D98+D102+D107+D111+D109</f>
        <v>3937614</v>
      </c>
      <c r="E97" s="50">
        <f t="shared" si="1"/>
        <v>107.77799279530109</v>
      </c>
    </row>
    <row r="98" spans="1:5" ht="30" x14ac:dyDescent="0.25">
      <c r="A98" s="20">
        <v>721000</v>
      </c>
      <c r="B98" s="33" t="s">
        <v>62</v>
      </c>
      <c r="C98" s="38">
        <f>SUM(C99:C101)</f>
        <v>25000</v>
      </c>
      <c r="D98" s="38">
        <f>SUM(D99:D101)</f>
        <v>31800</v>
      </c>
      <c r="E98" s="49">
        <f t="shared" si="1"/>
        <v>127.2</v>
      </c>
    </row>
    <row r="99" spans="1:5" x14ac:dyDescent="0.25">
      <c r="A99" s="1">
        <v>721100</v>
      </c>
      <c r="B99" s="1" t="s">
        <v>63</v>
      </c>
      <c r="C99" s="1"/>
      <c r="D99" s="1"/>
      <c r="E99" s="48"/>
    </row>
    <row r="100" spans="1:5" x14ac:dyDescent="0.25">
      <c r="A100" s="1">
        <v>721200</v>
      </c>
      <c r="B100" s="1" t="s">
        <v>64</v>
      </c>
      <c r="C100" s="1">
        <v>25000</v>
      </c>
      <c r="D100" s="1">
        <v>31800</v>
      </c>
      <c r="E100" s="48">
        <f t="shared" si="1"/>
        <v>127.2</v>
      </c>
    </row>
    <row r="101" spans="1:5" x14ac:dyDescent="0.25">
      <c r="A101" s="1">
        <v>721300</v>
      </c>
      <c r="B101" s="1" t="s">
        <v>65</v>
      </c>
      <c r="C101" s="1"/>
      <c r="D101" s="1"/>
      <c r="E101" s="48"/>
    </row>
    <row r="102" spans="1:5" x14ac:dyDescent="0.25">
      <c r="A102" s="20">
        <v>722000</v>
      </c>
      <c r="B102" s="21" t="s">
        <v>13</v>
      </c>
      <c r="C102" s="38">
        <f>SUM(C103:C106)</f>
        <v>3592399</v>
      </c>
      <c r="D102" s="38">
        <f>SUM(D103:D106)</f>
        <v>3866264</v>
      </c>
      <c r="E102" s="49">
        <f t="shared" si="1"/>
        <v>107.62345719392528</v>
      </c>
    </row>
    <row r="103" spans="1:5" x14ac:dyDescent="0.25">
      <c r="A103" s="1">
        <v>722100</v>
      </c>
      <c r="B103" s="1" t="s">
        <v>66</v>
      </c>
      <c r="C103" s="1">
        <v>35000</v>
      </c>
      <c r="D103" s="1">
        <v>35000</v>
      </c>
      <c r="E103" s="48">
        <f t="shared" si="1"/>
        <v>100</v>
      </c>
    </row>
    <row r="104" spans="1:5" x14ac:dyDescent="0.25">
      <c r="A104" s="1">
        <v>722300</v>
      </c>
      <c r="B104" s="1" t="s">
        <v>67</v>
      </c>
      <c r="C104" s="1">
        <v>30100</v>
      </c>
      <c r="D104" s="1">
        <v>29260</v>
      </c>
      <c r="E104" s="48">
        <f t="shared" si="1"/>
        <v>97.20930232558139</v>
      </c>
    </row>
    <row r="105" spans="1:5" x14ac:dyDescent="0.25">
      <c r="A105" s="1">
        <v>722400</v>
      </c>
      <c r="B105" s="1" t="s">
        <v>68</v>
      </c>
      <c r="C105" s="1">
        <v>492344</v>
      </c>
      <c r="D105" s="1">
        <v>521724</v>
      </c>
      <c r="E105" s="48">
        <f t="shared" si="1"/>
        <v>105.96737240628504</v>
      </c>
    </row>
    <row r="106" spans="1:5" x14ac:dyDescent="0.25">
      <c r="A106" s="1">
        <v>722500</v>
      </c>
      <c r="B106" s="1" t="s">
        <v>69</v>
      </c>
      <c r="C106" s="1">
        <v>3034955</v>
      </c>
      <c r="D106" s="1">
        <v>3280280</v>
      </c>
      <c r="E106" s="48">
        <f t="shared" si="1"/>
        <v>108.0833158975998</v>
      </c>
    </row>
    <row r="107" spans="1:5" x14ac:dyDescent="0.25">
      <c r="A107" s="20">
        <v>723000</v>
      </c>
      <c r="B107" s="21" t="s">
        <v>14</v>
      </c>
      <c r="C107" s="38">
        <f>C108</f>
        <v>500</v>
      </c>
      <c r="D107" s="38">
        <f>D108</f>
        <v>4000</v>
      </c>
      <c r="E107" s="49">
        <f t="shared" si="1"/>
        <v>800</v>
      </c>
    </row>
    <row r="108" spans="1:5" x14ac:dyDescent="0.25">
      <c r="A108" s="1">
        <v>723100</v>
      </c>
      <c r="B108" s="1" t="s">
        <v>14</v>
      </c>
      <c r="C108" s="1">
        <v>500</v>
      </c>
      <c r="D108" s="1">
        <v>4000</v>
      </c>
      <c r="E108" s="48">
        <f t="shared" si="1"/>
        <v>800</v>
      </c>
    </row>
    <row r="109" spans="1:5" x14ac:dyDescent="0.25">
      <c r="A109" s="21">
        <v>728000</v>
      </c>
      <c r="B109" s="22" t="s">
        <v>213</v>
      </c>
      <c r="C109" s="21">
        <f>C110</f>
        <v>4550</v>
      </c>
      <c r="D109" s="21">
        <f>D110</f>
        <v>4550</v>
      </c>
      <c r="E109" s="49">
        <f t="shared" si="1"/>
        <v>100</v>
      </c>
    </row>
    <row r="110" spans="1:5" x14ac:dyDescent="0.25">
      <c r="A110" s="1">
        <v>728200</v>
      </c>
      <c r="B110" s="47" t="s">
        <v>213</v>
      </c>
      <c r="C110" s="1">
        <v>4550</v>
      </c>
      <c r="D110" s="1">
        <v>4550</v>
      </c>
      <c r="E110" s="48">
        <f t="shared" si="1"/>
        <v>100</v>
      </c>
    </row>
    <row r="111" spans="1:5" x14ac:dyDescent="0.25">
      <c r="A111" s="20">
        <v>729000</v>
      </c>
      <c r="B111" s="21" t="s">
        <v>15</v>
      </c>
      <c r="C111" s="38">
        <f>C112</f>
        <v>31000</v>
      </c>
      <c r="D111" s="38">
        <f>D112</f>
        <v>31000</v>
      </c>
      <c r="E111" s="49">
        <f t="shared" si="1"/>
        <v>100</v>
      </c>
    </row>
    <row r="112" spans="1:5" x14ac:dyDescent="0.25">
      <c r="A112" s="1">
        <v>729100</v>
      </c>
      <c r="B112" s="1" t="s">
        <v>15</v>
      </c>
      <c r="C112" s="1">
        <v>31000</v>
      </c>
      <c r="D112" s="1">
        <v>31000</v>
      </c>
      <c r="E112" s="48">
        <f t="shared" si="1"/>
        <v>100</v>
      </c>
    </row>
    <row r="113" spans="1:5" x14ac:dyDescent="0.25">
      <c r="A113" s="30">
        <v>730000</v>
      </c>
      <c r="B113" s="24" t="s">
        <v>60</v>
      </c>
      <c r="C113" s="37">
        <f>C114</f>
        <v>902000</v>
      </c>
      <c r="D113" s="37">
        <f>D114</f>
        <v>1026010</v>
      </c>
      <c r="E113" s="50">
        <f t="shared" si="1"/>
        <v>113.74833702882484</v>
      </c>
    </row>
    <row r="114" spans="1:5" x14ac:dyDescent="0.25">
      <c r="A114" s="20">
        <v>731000</v>
      </c>
      <c r="B114" s="21" t="s">
        <v>16</v>
      </c>
      <c r="C114" s="38">
        <f>SUM(C115:C116)</f>
        <v>902000</v>
      </c>
      <c r="D114" s="38">
        <f>SUM(D115:D116)</f>
        <v>1026010</v>
      </c>
      <c r="E114" s="49">
        <f t="shared" si="1"/>
        <v>113.74833702882484</v>
      </c>
    </row>
    <row r="115" spans="1:5" x14ac:dyDescent="0.25">
      <c r="A115" s="46">
        <v>731100</v>
      </c>
      <c r="B115" s="45" t="s">
        <v>215</v>
      </c>
      <c r="C115" s="45">
        <v>882000</v>
      </c>
      <c r="D115" s="45">
        <v>882000</v>
      </c>
      <c r="E115" s="48">
        <f t="shared" si="1"/>
        <v>100</v>
      </c>
    </row>
    <row r="116" spans="1:5" x14ac:dyDescent="0.25">
      <c r="A116" s="1">
        <v>731200</v>
      </c>
      <c r="B116" s="1" t="s">
        <v>70</v>
      </c>
      <c r="C116" s="1">
        <v>20000</v>
      </c>
      <c r="D116" s="1">
        <v>144010</v>
      </c>
      <c r="E116" s="48">
        <f t="shared" si="1"/>
        <v>720.05</v>
      </c>
    </row>
    <row r="117" spans="1:5" x14ac:dyDescent="0.25">
      <c r="A117" s="30">
        <v>780000</v>
      </c>
      <c r="B117" s="24" t="s">
        <v>171</v>
      </c>
      <c r="C117" s="37">
        <f>C118+C122</f>
        <v>813600</v>
      </c>
      <c r="D117" s="37">
        <f>D118+D122</f>
        <v>3377748</v>
      </c>
      <c r="E117" s="50">
        <f t="shared" si="1"/>
        <v>415.16076696165192</v>
      </c>
    </row>
    <row r="118" spans="1:5" x14ac:dyDescent="0.25">
      <c r="A118" s="20">
        <v>787000</v>
      </c>
      <c r="B118" s="21" t="s">
        <v>169</v>
      </c>
      <c r="C118" s="38">
        <f>SUM(C119:C121)</f>
        <v>813600</v>
      </c>
      <c r="D118" s="38">
        <f>SUM(D119:D121)</f>
        <v>3377748</v>
      </c>
      <c r="E118" s="49">
        <f t="shared" si="1"/>
        <v>415.16076696165192</v>
      </c>
    </row>
    <row r="119" spans="1:5" s="71" customFormat="1" x14ac:dyDescent="0.25">
      <c r="A119" s="46">
        <v>787100</v>
      </c>
      <c r="B119" s="45" t="s">
        <v>216</v>
      </c>
      <c r="C119" s="70"/>
      <c r="D119" s="45">
        <v>64634</v>
      </c>
      <c r="E119" s="48"/>
    </row>
    <row r="120" spans="1:5" x14ac:dyDescent="0.25">
      <c r="A120" s="1">
        <v>787200</v>
      </c>
      <c r="B120" s="1" t="s">
        <v>172</v>
      </c>
      <c r="C120" s="10">
        <v>813500</v>
      </c>
      <c r="D120" s="10">
        <v>3313014</v>
      </c>
      <c r="E120" s="48">
        <f t="shared" si="1"/>
        <v>407.25433312845729</v>
      </c>
    </row>
    <row r="121" spans="1:5" x14ac:dyDescent="0.25">
      <c r="A121" s="1">
        <v>787300</v>
      </c>
      <c r="B121" s="1" t="s">
        <v>173</v>
      </c>
      <c r="C121" s="1">
        <v>100</v>
      </c>
      <c r="D121" s="1">
        <v>100</v>
      </c>
      <c r="E121" s="48">
        <f t="shared" si="1"/>
        <v>100</v>
      </c>
    </row>
    <row r="122" spans="1:5" x14ac:dyDescent="0.25">
      <c r="A122" s="20">
        <v>788000</v>
      </c>
      <c r="B122" s="21" t="s">
        <v>174</v>
      </c>
      <c r="C122" s="38">
        <f>C123</f>
        <v>0</v>
      </c>
      <c r="D122" s="38">
        <f>D123</f>
        <v>0</v>
      </c>
      <c r="E122" s="49"/>
    </row>
    <row r="123" spans="1:5" x14ac:dyDescent="0.25">
      <c r="A123" s="14">
        <v>788100</v>
      </c>
      <c r="B123" s="1" t="s">
        <v>175</v>
      </c>
      <c r="C123" s="14"/>
      <c r="D123" s="14"/>
      <c r="E123" s="48"/>
    </row>
    <row r="124" spans="1:5" x14ac:dyDescent="0.25">
      <c r="A124" s="28" t="s">
        <v>61</v>
      </c>
      <c r="B124" s="29"/>
      <c r="C124" s="39">
        <f>C125</f>
        <v>51000</v>
      </c>
      <c r="D124" s="39">
        <f>D125</f>
        <v>215000</v>
      </c>
      <c r="E124" s="50">
        <f t="shared" si="1"/>
        <v>421.56862745098039</v>
      </c>
    </row>
    <row r="125" spans="1:5" x14ac:dyDescent="0.25">
      <c r="A125" s="34">
        <v>810000</v>
      </c>
      <c r="B125" s="35" t="s">
        <v>74</v>
      </c>
      <c r="C125" s="40">
        <f>C126+C129+C131+C133+C135+C137</f>
        <v>51000</v>
      </c>
      <c r="D125" s="40">
        <f>D126+D129+D131+D133+D135+D137</f>
        <v>215000</v>
      </c>
      <c r="E125" s="50">
        <f t="shared" si="1"/>
        <v>421.56862745098039</v>
      </c>
    </row>
    <row r="126" spans="1:5" x14ac:dyDescent="0.25">
      <c r="A126" s="31">
        <v>811000</v>
      </c>
      <c r="B126" s="32" t="s">
        <v>30</v>
      </c>
      <c r="C126" s="41">
        <f>SUM(C127:C128)</f>
        <v>1000</v>
      </c>
      <c r="D126" s="41">
        <f>SUM(D127:D128)</f>
        <v>0</v>
      </c>
      <c r="E126" s="49">
        <f t="shared" si="1"/>
        <v>0</v>
      </c>
    </row>
    <row r="127" spans="1:5" x14ac:dyDescent="0.25">
      <c r="A127" s="1">
        <v>811100</v>
      </c>
      <c r="B127" s="1" t="s">
        <v>75</v>
      </c>
      <c r="C127" s="1">
        <v>1000</v>
      </c>
      <c r="D127" s="1"/>
      <c r="E127" s="48">
        <f t="shared" si="1"/>
        <v>0</v>
      </c>
    </row>
    <row r="128" spans="1:5" x14ac:dyDescent="0.25">
      <c r="A128" s="1">
        <v>811200</v>
      </c>
      <c r="B128" s="1" t="s">
        <v>76</v>
      </c>
      <c r="C128" s="1"/>
      <c r="D128" s="1"/>
      <c r="E128" s="48"/>
    </row>
    <row r="129" spans="1:5" x14ac:dyDescent="0.25">
      <c r="A129" s="20">
        <v>812000</v>
      </c>
      <c r="B129" s="21" t="s">
        <v>31</v>
      </c>
      <c r="C129" s="38">
        <f>C130</f>
        <v>0</v>
      </c>
      <c r="D129" s="38">
        <f>D130</f>
        <v>0</v>
      </c>
      <c r="E129" s="49"/>
    </row>
    <row r="130" spans="1:5" x14ac:dyDescent="0.25">
      <c r="A130" s="1">
        <v>812100</v>
      </c>
      <c r="B130" s="1" t="s">
        <v>31</v>
      </c>
      <c r="C130" s="1"/>
      <c r="D130" s="1"/>
      <c r="E130" s="48"/>
    </row>
    <row r="131" spans="1:5" x14ac:dyDescent="0.25">
      <c r="A131" s="20">
        <v>813000</v>
      </c>
      <c r="B131" s="21" t="s">
        <v>32</v>
      </c>
      <c r="C131" s="38">
        <f>SUM(C132:C132)</f>
        <v>50000</v>
      </c>
      <c r="D131" s="38">
        <f>SUM(D132:D132)</f>
        <v>215000</v>
      </c>
      <c r="E131" s="49">
        <f t="shared" si="1"/>
        <v>430</v>
      </c>
    </row>
    <row r="132" spans="1:5" x14ac:dyDescent="0.25">
      <c r="A132" s="15">
        <v>813100</v>
      </c>
      <c r="B132" s="1" t="s">
        <v>77</v>
      </c>
      <c r="C132" s="1">
        <v>50000</v>
      </c>
      <c r="D132" s="1">
        <v>215000</v>
      </c>
      <c r="E132" s="48">
        <f t="shared" si="1"/>
        <v>430</v>
      </c>
    </row>
    <row r="133" spans="1:5" ht="30" x14ac:dyDescent="0.25">
      <c r="A133" s="20">
        <v>814000</v>
      </c>
      <c r="B133" s="25" t="s">
        <v>79</v>
      </c>
      <c r="C133" s="38">
        <f>C134</f>
        <v>0</v>
      </c>
      <c r="D133" s="38">
        <f>D134</f>
        <v>0</v>
      </c>
      <c r="E133" s="49"/>
    </row>
    <row r="134" spans="1:5" ht="30" x14ac:dyDescent="0.25">
      <c r="A134" s="9">
        <v>814100</v>
      </c>
      <c r="B134" s="2" t="s">
        <v>79</v>
      </c>
      <c r="C134" s="1"/>
      <c r="D134" s="1"/>
      <c r="E134" s="48"/>
    </row>
    <row r="135" spans="1:5" x14ac:dyDescent="0.25">
      <c r="A135" s="20">
        <v>815000</v>
      </c>
      <c r="B135" s="21" t="s">
        <v>33</v>
      </c>
      <c r="C135" s="38">
        <f>C136</f>
        <v>0</v>
      </c>
      <c r="D135" s="38">
        <f>D136</f>
        <v>0</v>
      </c>
      <c r="E135" s="49"/>
    </row>
    <row r="136" spans="1:5" x14ac:dyDescent="0.25">
      <c r="A136" s="9">
        <v>815100</v>
      </c>
      <c r="B136" s="1" t="s">
        <v>33</v>
      </c>
      <c r="C136" s="1"/>
      <c r="D136" s="1"/>
      <c r="E136" s="48"/>
    </row>
    <row r="137" spans="1:5" ht="30" x14ac:dyDescent="0.25">
      <c r="A137" s="20">
        <v>816000</v>
      </c>
      <c r="B137" s="25" t="s">
        <v>78</v>
      </c>
      <c r="C137" s="38">
        <f>C138</f>
        <v>0</v>
      </c>
      <c r="D137" s="38">
        <f>D138</f>
        <v>0</v>
      </c>
      <c r="E137" s="49"/>
    </row>
    <row r="138" spans="1:5" ht="30" x14ac:dyDescent="0.25">
      <c r="A138" s="9">
        <v>816100</v>
      </c>
      <c r="B138" s="2" t="s">
        <v>78</v>
      </c>
      <c r="C138" s="1"/>
      <c r="D138" s="1"/>
      <c r="E138" s="48"/>
    </row>
    <row r="139" spans="1:5" x14ac:dyDescent="0.25">
      <c r="A139" s="55"/>
      <c r="B139" s="57" t="s">
        <v>73</v>
      </c>
      <c r="C139" s="57">
        <f>C75+C124</f>
        <v>16040049</v>
      </c>
      <c r="D139" s="57">
        <f>D75+D124</f>
        <v>20013076</v>
      </c>
      <c r="E139" s="50">
        <f t="shared" ref="E139" si="2">D139/C139*100</f>
        <v>124.76941934529002</v>
      </c>
    </row>
    <row r="140" spans="1:5" x14ac:dyDescent="0.25">
      <c r="E140" s="51"/>
    </row>
    <row r="141" spans="1:5" x14ac:dyDescent="0.25">
      <c r="A141" s="4" t="s">
        <v>225</v>
      </c>
      <c r="B141" s="4"/>
      <c r="E141" s="51"/>
    </row>
    <row r="142" spans="1:5" x14ac:dyDescent="0.25">
      <c r="E142" s="51"/>
    </row>
    <row r="143" spans="1:5" ht="30" x14ac:dyDescent="0.25">
      <c r="A143" s="8" t="s">
        <v>0</v>
      </c>
      <c r="B143" s="7" t="s">
        <v>80</v>
      </c>
      <c r="C143" s="8" t="s">
        <v>217</v>
      </c>
      <c r="D143" s="8" t="s">
        <v>220</v>
      </c>
      <c r="E143" s="73" t="s">
        <v>218</v>
      </c>
    </row>
    <row r="144" spans="1:5" x14ac:dyDescent="0.25">
      <c r="A144" s="13">
        <v>1</v>
      </c>
      <c r="B144" s="13">
        <v>2</v>
      </c>
      <c r="C144" s="13">
        <v>3</v>
      </c>
      <c r="D144" s="13">
        <v>4</v>
      </c>
      <c r="E144" s="72">
        <v>5</v>
      </c>
    </row>
    <row r="145" spans="1:5" x14ac:dyDescent="0.25">
      <c r="A145" s="55" t="s">
        <v>81</v>
      </c>
      <c r="B145" s="56"/>
      <c r="C145" s="57">
        <f>C146+C188+C197</f>
        <v>14870284</v>
      </c>
      <c r="D145" s="57">
        <f>D146+D188+D197</f>
        <v>16120277</v>
      </c>
      <c r="E145" s="50">
        <f t="shared" ref="E145:E208" si="3">D145/C145*100</f>
        <v>108.40597933435569</v>
      </c>
    </row>
    <row r="146" spans="1:5" x14ac:dyDescent="0.25">
      <c r="A146" s="58">
        <v>410000</v>
      </c>
      <c r="B146" s="59" t="s">
        <v>19</v>
      </c>
      <c r="C146" s="59">
        <f>C147+C152+C162+C170+C172+C175+C178+C183+C186</f>
        <v>14704684</v>
      </c>
      <c r="D146" s="59">
        <f>D147+D152+D162+D170+D172+D175+D178+D183+D186</f>
        <v>15808277</v>
      </c>
      <c r="E146" s="50">
        <f t="shared" si="3"/>
        <v>107.50504397102311</v>
      </c>
    </row>
    <row r="147" spans="1:5" x14ac:dyDescent="0.25">
      <c r="A147" s="20">
        <v>411000</v>
      </c>
      <c r="B147" s="21" t="s">
        <v>194</v>
      </c>
      <c r="C147" s="38">
        <f>SUM(C148:C151)</f>
        <v>7906712</v>
      </c>
      <c r="D147" s="38">
        <f>SUM(D148:D151)</f>
        <v>8397159</v>
      </c>
      <c r="E147" s="49">
        <f t="shared" si="3"/>
        <v>106.20291974717178</v>
      </c>
    </row>
    <row r="148" spans="1:5" x14ac:dyDescent="0.25">
      <c r="A148" s="1">
        <v>411100</v>
      </c>
      <c r="B148" s="1" t="s">
        <v>195</v>
      </c>
      <c r="C148" s="1">
        <v>6763531</v>
      </c>
      <c r="D148" s="1">
        <v>7165135</v>
      </c>
      <c r="E148" s="48">
        <f t="shared" si="3"/>
        <v>105.93778604696276</v>
      </c>
    </row>
    <row r="149" spans="1:5" x14ac:dyDescent="0.25">
      <c r="A149" s="1">
        <v>411200</v>
      </c>
      <c r="B149" s="1" t="s">
        <v>83</v>
      </c>
      <c r="C149" s="1">
        <v>1107222</v>
      </c>
      <c r="D149" s="1">
        <v>1159200</v>
      </c>
      <c r="E149" s="48">
        <f t="shared" si="3"/>
        <v>104.69445151920753</v>
      </c>
    </row>
    <row r="150" spans="1:5" ht="30" x14ac:dyDescent="0.25">
      <c r="A150" s="1">
        <v>411300</v>
      </c>
      <c r="B150" s="2" t="s">
        <v>182</v>
      </c>
      <c r="C150" s="1">
        <v>7373</v>
      </c>
      <c r="D150" s="1">
        <v>36993</v>
      </c>
      <c r="E150" s="48">
        <f t="shared" si="3"/>
        <v>501.73606401736066</v>
      </c>
    </row>
    <row r="151" spans="1:5" x14ac:dyDescent="0.25">
      <c r="A151" s="1">
        <v>411400</v>
      </c>
      <c r="B151" s="1" t="s">
        <v>183</v>
      </c>
      <c r="C151" s="1">
        <v>28586</v>
      </c>
      <c r="D151" s="1">
        <v>35831</v>
      </c>
      <c r="E151" s="48">
        <f t="shared" si="3"/>
        <v>125.34457426712378</v>
      </c>
    </row>
    <row r="152" spans="1:5" x14ac:dyDescent="0.25">
      <c r="A152" s="20">
        <v>412000</v>
      </c>
      <c r="B152" s="21" t="s">
        <v>21</v>
      </c>
      <c r="C152" s="38">
        <f>SUM(C153:C161)</f>
        <v>2338945</v>
      </c>
      <c r="D152" s="38">
        <f>SUM(D153:D161)</f>
        <v>2570853</v>
      </c>
      <c r="E152" s="49">
        <f t="shared" si="3"/>
        <v>109.91506854586149</v>
      </c>
    </row>
    <row r="153" spans="1:5" x14ac:dyDescent="0.25">
      <c r="A153" s="1">
        <v>412100</v>
      </c>
      <c r="B153" s="1" t="s">
        <v>84</v>
      </c>
      <c r="C153" s="1"/>
      <c r="D153" s="1"/>
      <c r="E153" s="48"/>
    </row>
    <row r="154" spans="1:5" ht="30" x14ac:dyDescent="0.25">
      <c r="A154" s="1">
        <v>412200</v>
      </c>
      <c r="B154" s="2" t="s">
        <v>85</v>
      </c>
      <c r="C154" s="1">
        <v>439025</v>
      </c>
      <c r="D154" s="1">
        <v>470583</v>
      </c>
      <c r="E154" s="48">
        <f t="shared" si="3"/>
        <v>107.18820112749843</v>
      </c>
    </row>
    <row r="155" spans="1:5" x14ac:dyDescent="0.25">
      <c r="A155" s="1">
        <v>412300</v>
      </c>
      <c r="B155" s="1" t="s">
        <v>86</v>
      </c>
      <c r="C155" s="1">
        <v>90574</v>
      </c>
      <c r="D155" s="1">
        <v>87992</v>
      </c>
      <c r="E155" s="48">
        <f t="shared" si="3"/>
        <v>97.149292291386047</v>
      </c>
    </row>
    <row r="156" spans="1:5" x14ac:dyDescent="0.25">
      <c r="A156" s="1">
        <v>412400</v>
      </c>
      <c r="B156" s="1" t="s">
        <v>87</v>
      </c>
      <c r="C156" s="1">
        <v>5880</v>
      </c>
      <c r="D156" s="1">
        <v>4880</v>
      </c>
      <c r="E156" s="48">
        <f t="shared" si="3"/>
        <v>82.993197278911566</v>
      </c>
    </row>
    <row r="157" spans="1:5" x14ac:dyDescent="0.25">
      <c r="A157" s="1">
        <v>412500</v>
      </c>
      <c r="B157" s="1" t="s">
        <v>88</v>
      </c>
      <c r="C157" s="1">
        <v>203690</v>
      </c>
      <c r="D157" s="1">
        <v>176769</v>
      </c>
      <c r="E157" s="48">
        <f t="shared" si="3"/>
        <v>86.783347243360012</v>
      </c>
    </row>
    <row r="158" spans="1:5" x14ac:dyDescent="0.25">
      <c r="A158" s="1">
        <v>412600</v>
      </c>
      <c r="B158" s="1" t="s">
        <v>89</v>
      </c>
      <c r="C158" s="1">
        <v>81000</v>
      </c>
      <c r="D158" s="1">
        <v>200059</v>
      </c>
      <c r="E158" s="48">
        <f t="shared" si="3"/>
        <v>246.98641975308644</v>
      </c>
    </row>
    <row r="159" spans="1:5" x14ac:dyDescent="0.25">
      <c r="A159" s="1">
        <v>412700</v>
      </c>
      <c r="B159" s="1" t="s">
        <v>90</v>
      </c>
      <c r="C159" s="1">
        <v>146942</v>
      </c>
      <c r="D159" s="1">
        <v>176380</v>
      </c>
      <c r="E159" s="48">
        <f t="shared" si="3"/>
        <v>120.0337548148249</v>
      </c>
    </row>
    <row r="160" spans="1:5" x14ac:dyDescent="0.25">
      <c r="A160" s="1">
        <v>412800</v>
      </c>
      <c r="B160" s="1" t="s">
        <v>91</v>
      </c>
      <c r="C160" s="1">
        <v>485010</v>
      </c>
      <c r="D160" s="1">
        <v>480010</v>
      </c>
      <c r="E160" s="48">
        <f t="shared" si="3"/>
        <v>98.969093420754206</v>
      </c>
    </row>
    <row r="161" spans="1:5" x14ac:dyDescent="0.25">
      <c r="A161" s="1">
        <v>412900</v>
      </c>
      <c r="B161" s="1" t="s">
        <v>196</v>
      </c>
      <c r="C161" s="10">
        <v>886824</v>
      </c>
      <c r="D161" s="10">
        <v>974180</v>
      </c>
      <c r="E161" s="48">
        <f t="shared" si="3"/>
        <v>109.85043255482485</v>
      </c>
    </row>
    <row r="162" spans="1:5" x14ac:dyDescent="0.25">
      <c r="A162" s="20">
        <v>413000</v>
      </c>
      <c r="B162" s="21" t="s">
        <v>92</v>
      </c>
      <c r="C162" s="38">
        <f>SUM(C163:C169)</f>
        <v>63500</v>
      </c>
      <c r="D162" s="38">
        <f>SUM(D163:D169)</f>
        <v>95645</v>
      </c>
      <c r="E162" s="49">
        <f t="shared" si="3"/>
        <v>150.62204724409449</v>
      </c>
    </row>
    <row r="163" spans="1:5" x14ac:dyDescent="0.25">
      <c r="A163" s="1">
        <v>413100</v>
      </c>
      <c r="B163" s="1" t="s">
        <v>93</v>
      </c>
      <c r="C163" s="1"/>
      <c r="D163" s="1"/>
      <c r="E163" s="48"/>
    </row>
    <row r="164" spans="1:5" x14ac:dyDescent="0.25">
      <c r="A164" s="1">
        <v>413200</v>
      </c>
      <c r="B164" s="1" t="s">
        <v>94</v>
      </c>
      <c r="C164" s="1"/>
      <c r="D164" s="1"/>
      <c r="E164" s="48"/>
    </row>
    <row r="165" spans="1:5" x14ac:dyDescent="0.25">
      <c r="A165" s="1">
        <v>413300</v>
      </c>
      <c r="B165" s="1" t="s">
        <v>95</v>
      </c>
      <c r="C165" s="1">
        <v>63500</v>
      </c>
      <c r="D165" s="1">
        <v>95645</v>
      </c>
      <c r="E165" s="48">
        <f t="shared" si="3"/>
        <v>150.62204724409449</v>
      </c>
    </row>
    <row r="166" spans="1:5" x14ac:dyDescent="0.25">
      <c r="A166" s="1">
        <v>413400</v>
      </c>
      <c r="B166" s="1" t="s">
        <v>197</v>
      </c>
      <c r="C166" s="1"/>
      <c r="D166" s="1"/>
      <c r="E166" s="48"/>
    </row>
    <row r="167" spans="1:5" x14ac:dyDescent="0.25">
      <c r="A167" s="1">
        <v>413700</v>
      </c>
      <c r="B167" s="1" t="s">
        <v>96</v>
      </c>
      <c r="C167" s="1"/>
      <c r="D167" s="1"/>
      <c r="E167" s="48"/>
    </row>
    <row r="168" spans="1:5" x14ac:dyDescent="0.25">
      <c r="A168" s="1">
        <v>413800</v>
      </c>
      <c r="B168" s="1" t="s">
        <v>198</v>
      </c>
      <c r="C168" s="1"/>
      <c r="D168" s="1"/>
      <c r="E168" s="48"/>
    </row>
    <row r="169" spans="1:5" x14ac:dyDescent="0.25">
      <c r="A169" s="1">
        <v>413900</v>
      </c>
      <c r="B169" s="1" t="s">
        <v>97</v>
      </c>
      <c r="C169" s="1"/>
      <c r="D169" s="1"/>
      <c r="E169" s="48"/>
    </row>
    <row r="170" spans="1:5" x14ac:dyDescent="0.25">
      <c r="A170" s="20">
        <v>414000</v>
      </c>
      <c r="B170" s="21" t="s">
        <v>98</v>
      </c>
      <c r="C170" s="38">
        <f>C171</f>
        <v>615000</v>
      </c>
      <c r="D170" s="38">
        <f>D171</f>
        <v>520000</v>
      </c>
      <c r="E170" s="49">
        <f t="shared" si="3"/>
        <v>84.552845528455293</v>
      </c>
    </row>
    <row r="171" spans="1:5" x14ac:dyDescent="0.25">
      <c r="A171" s="1">
        <v>414100</v>
      </c>
      <c r="B171" s="1" t="s">
        <v>98</v>
      </c>
      <c r="C171" s="1">
        <v>615000</v>
      </c>
      <c r="D171" s="1">
        <v>520000</v>
      </c>
      <c r="E171" s="48">
        <f t="shared" si="3"/>
        <v>84.552845528455293</v>
      </c>
    </row>
    <row r="172" spans="1:5" x14ac:dyDescent="0.25">
      <c r="A172" s="20">
        <v>415000</v>
      </c>
      <c r="B172" s="21" t="s">
        <v>16</v>
      </c>
      <c r="C172" s="38">
        <f>C173+C174</f>
        <v>1142028</v>
      </c>
      <c r="D172" s="38">
        <f>D173+D174</f>
        <v>1461621</v>
      </c>
      <c r="E172" s="49">
        <f t="shared" si="3"/>
        <v>127.98469039288003</v>
      </c>
    </row>
    <row r="173" spans="1:5" x14ac:dyDescent="0.25">
      <c r="A173" s="1">
        <v>415100</v>
      </c>
      <c r="B173" s="1" t="s">
        <v>99</v>
      </c>
      <c r="C173" s="1"/>
      <c r="D173" s="1"/>
      <c r="E173" s="48"/>
    </row>
    <row r="174" spans="1:5" x14ac:dyDescent="0.25">
      <c r="A174" s="1">
        <v>415200</v>
      </c>
      <c r="B174" s="1" t="s">
        <v>100</v>
      </c>
      <c r="C174" s="1">
        <v>1142028</v>
      </c>
      <c r="D174" s="1">
        <v>1461621</v>
      </c>
      <c r="E174" s="48">
        <f t="shared" si="3"/>
        <v>127.98469039288003</v>
      </c>
    </row>
    <row r="175" spans="1:5" ht="30" x14ac:dyDescent="0.25">
      <c r="A175" s="20">
        <v>416000</v>
      </c>
      <c r="B175" s="25" t="s">
        <v>101</v>
      </c>
      <c r="C175" s="38">
        <f>SUM(C176:C177)</f>
        <v>2602000</v>
      </c>
      <c r="D175" s="38">
        <f>SUM(D176:D177)</f>
        <v>2712000</v>
      </c>
      <c r="E175" s="49">
        <f t="shared" si="3"/>
        <v>104.22751729438893</v>
      </c>
    </row>
    <row r="176" spans="1:5" ht="30" x14ac:dyDescent="0.25">
      <c r="A176" s="1">
        <v>416100</v>
      </c>
      <c r="B176" s="2" t="s">
        <v>102</v>
      </c>
      <c r="C176" s="1">
        <v>2518200</v>
      </c>
      <c r="D176" s="1">
        <v>2628200</v>
      </c>
      <c r="E176" s="48">
        <f t="shared" si="3"/>
        <v>104.36819950758478</v>
      </c>
    </row>
    <row r="177" spans="1:5" ht="30" x14ac:dyDescent="0.25">
      <c r="A177" s="1">
        <v>416300</v>
      </c>
      <c r="B177" s="2" t="s">
        <v>103</v>
      </c>
      <c r="C177" s="1">
        <v>83800</v>
      </c>
      <c r="D177" s="1">
        <v>83800</v>
      </c>
      <c r="E177" s="48">
        <f t="shared" si="3"/>
        <v>100</v>
      </c>
    </row>
    <row r="178" spans="1:5" ht="30" x14ac:dyDescent="0.25">
      <c r="A178" s="20">
        <v>417000</v>
      </c>
      <c r="B178" s="33" t="s">
        <v>101</v>
      </c>
      <c r="C178" s="21">
        <f>SUM(C179:C182)</f>
        <v>0</v>
      </c>
      <c r="D178" s="21">
        <f>SUM(D179:D182)</f>
        <v>0</v>
      </c>
      <c r="E178" s="49"/>
    </row>
    <row r="179" spans="1:5" x14ac:dyDescent="0.25">
      <c r="A179" s="1">
        <v>417100</v>
      </c>
      <c r="B179" s="1" t="s">
        <v>199</v>
      </c>
      <c r="C179" s="1"/>
      <c r="D179" s="1"/>
      <c r="E179" s="48"/>
    </row>
    <row r="180" spans="1:5" x14ac:dyDescent="0.25">
      <c r="A180" s="1">
        <v>417200</v>
      </c>
      <c r="B180" s="1" t="s">
        <v>104</v>
      </c>
      <c r="C180" s="1"/>
      <c r="D180" s="1"/>
      <c r="E180" s="48"/>
    </row>
    <row r="181" spans="1:5" x14ac:dyDescent="0.25">
      <c r="A181" s="1">
        <v>417300</v>
      </c>
      <c r="B181" s="1" t="s">
        <v>105</v>
      </c>
      <c r="C181" s="1"/>
      <c r="D181" s="1"/>
      <c r="E181" s="48"/>
    </row>
    <row r="182" spans="1:5" x14ac:dyDescent="0.25">
      <c r="A182" s="1">
        <v>417400</v>
      </c>
      <c r="B182" s="1" t="s">
        <v>106</v>
      </c>
      <c r="C182" s="1"/>
      <c r="D182" s="1"/>
      <c r="E182" s="48"/>
    </row>
    <row r="183" spans="1:5" ht="45" x14ac:dyDescent="0.25">
      <c r="A183" s="20">
        <v>418000</v>
      </c>
      <c r="B183" s="25" t="s">
        <v>184</v>
      </c>
      <c r="C183" s="21">
        <f>C184+C185</f>
        <v>36499</v>
      </c>
      <c r="D183" s="21">
        <f>D184+D185</f>
        <v>36499</v>
      </c>
      <c r="E183" s="49">
        <f t="shared" si="3"/>
        <v>100</v>
      </c>
    </row>
    <row r="184" spans="1:5" x14ac:dyDescent="0.25">
      <c r="A184" s="1">
        <v>418100</v>
      </c>
      <c r="B184" s="1" t="s">
        <v>185</v>
      </c>
      <c r="C184" s="1">
        <v>31950</v>
      </c>
      <c r="D184" s="1">
        <v>31950</v>
      </c>
      <c r="E184" s="48">
        <f t="shared" si="3"/>
        <v>100</v>
      </c>
    </row>
    <row r="185" spans="1:5" x14ac:dyDescent="0.25">
      <c r="A185" s="1">
        <v>418400</v>
      </c>
      <c r="B185" s="1" t="s">
        <v>211</v>
      </c>
      <c r="C185" s="1">
        <v>4549</v>
      </c>
      <c r="D185" s="1">
        <v>4549</v>
      </c>
      <c r="E185" s="48">
        <f t="shared" si="3"/>
        <v>100</v>
      </c>
    </row>
    <row r="186" spans="1:5" x14ac:dyDescent="0.25">
      <c r="A186" s="20">
        <v>419000</v>
      </c>
      <c r="B186" s="21" t="s">
        <v>167</v>
      </c>
      <c r="C186" s="21">
        <f>C187</f>
        <v>0</v>
      </c>
      <c r="D186" s="21">
        <f>D187</f>
        <v>14500</v>
      </c>
      <c r="E186" s="49"/>
    </row>
    <row r="187" spans="1:5" x14ac:dyDescent="0.25">
      <c r="A187" s="1">
        <v>419100</v>
      </c>
      <c r="B187" s="10" t="s">
        <v>167</v>
      </c>
      <c r="C187" s="1"/>
      <c r="D187" s="1">
        <v>14500</v>
      </c>
      <c r="E187" s="48"/>
    </row>
    <row r="188" spans="1:5" x14ac:dyDescent="0.25">
      <c r="A188" s="60">
        <v>480000</v>
      </c>
      <c r="B188" s="61" t="s">
        <v>168</v>
      </c>
      <c r="C188" s="62">
        <f>C189+C195</f>
        <v>44100</v>
      </c>
      <c r="D188" s="62">
        <f>D189+D195</f>
        <v>132000</v>
      </c>
      <c r="E188" s="50">
        <f t="shared" si="3"/>
        <v>299.3197278911565</v>
      </c>
    </row>
    <row r="189" spans="1:5" x14ac:dyDescent="0.25">
      <c r="A189" s="20">
        <v>487000</v>
      </c>
      <c r="B189" s="21" t="s">
        <v>169</v>
      </c>
      <c r="C189" s="38">
        <f>SUM(C190:C194)</f>
        <v>44100</v>
      </c>
      <c r="D189" s="38">
        <f>SUM(D190:D194)</f>
        <v>132000</v>
      </c>
      <c r="E189" s="49">
        <f t="shared" si="3"/>
        <v>299.3197278911565</v>
      </c>
    </row>
    <row r="190" spans="1:5" x14ac:dyDescent="0.25">
      <c r="A190" s="1">
        <v>487100</v>
      </c>
      <c r="B190" s="1" t="s">
        <v>186</v>
      </c>
      <c r="C190" s="1"/>
      <c r="D190" s="1"/>
      <c r="E190" s="48"/>
    </row>
    <row r="191" spans="1:5" x14ac:dyDescent="0.25">
      <c r="A191" s="1">
        <v>487200</v>
      </c>
      <c r="B191" s="1" t="s">
        <v>71</v>
      </c>
      <c r="C191" s="1">
        <v>6000</v>
      </c>
      <c r="D191" s="1">
        <v>92000</v>
      </c>
      <c r="E191" s="48">
        <f t="shared" si="3"/>
        <v>1533.3333333333335</v>
      </c>
    </row>
    <row r="192" spans="1:5" x14ac:dyDescent="0.25">
      <c r="A192" s="1">
        <v>487300</v>
      </c>
      <c r="B192" s="1" t="s">
        <v>72</v>
      </c>
      <c r="C192" s="1">
        <v>500</v>
      </c>
      <c r="D192" s="1">
        <v>1000</v>
      </c>
      <c r="E192" s="48">
        <f t="shared" si="3"/>
        <v>200</v>
      </c>
    </row>
    <row r="193" spans="1:5" x14ac:dyDescent="0.25">
      <c r="A193" s="1">
        <v>487400</v>
      </c>
      <c r="B193" s="1" t="s">
        <v>187</v>
      </c>
      <c r="C193" s="1">
        <v>37600</v>
      </c>
      <c r="D193" s="1">
        <v>39000</v>
      </c>
      <c r="E193" s="48">
        <f t="shared" si="3"/>
        <v>103.72340425531914</v>
      </c>
    </row>
    <row r="194" spans="1:5" x14ac:dyDescent="0.25">
      <c r="A194" s="1">
        <v>487900</v>
      </c>
      <c r="B194" s="1" t="s">
        <v>200</v>
      </c>
      <c r="C194" s="1"/>
      <c r="D194" s="1"/>
      <c r="E194" s="48"/>
    </row>
    <row r="195" spans="1:5" x14ac:dyDescent="0.25">
      <c r="A195" s="20">
        <v>488000</v>
      </c>
      <c r="B195" s="21" t="s">
        <v>17</v>
      </c>
      <c r="C195" s="21">
        <f>C196</f>
        <v>0</v>
      </c>
      <c r="D195" s="21">
        <f>D196</f>
        <v>0</v>
      </c>
      <c r="E195" s="49"/>
    </row>
    <row r="196" spans="1:5" x14ac:dyDescent="0.25">
      <c r="A196" s="1">
        <v>488100</v>
      </c>
      <c r="B196" s="1" t="s">
        <v>174</v>
      </c>
      <c r="C196" s="1"/>
      <c r="D196" s="1"/>
      <c r="E196" s="48"/>
    </row>
    <row r="197" spans="1:5" x14ac:dyDescent="0.25">
      <c r="A197" s="22" t="s">
        <v>47</v>
      </c>
      <c r="B197" s="21" t="s">
        <v>26</v>
      </c>
      <c r="C197" s="21">
        <f>C198</f>
        <v>121500</v>
      </c>
      <c r="D197" s="21">
        <f>D198</f>
        <v>180000</v>
      </c>
      <c r="E197" s="49">
        <f t="shared" si="3"/>
        <v>148.14814814814815</v>
      </c>
    </row>
    <row r="198" spans="1:5" x14ac:dyDescent="0.25">
      <c r="A198" s="16" t="s">
        <v>47</v>
      </c>
      <c r="B198" s="1" t="s">
        <v>26</v>
      </c>
      <c r="C198" s="44">
        <v>121500</v>
      </c>
      <c r="D198" s="44">
        <v>180000</v>
      </c>
      <c r="E198" s="48">
        <f t="shared" si="3"/>
        <v>148.14814814814815</v>
      </c>
    </row>
    <row r="199" spans="1:5" x14ac:dyDescent="0.25">
      <c r="A199" s="55" t="s">
        <v>82</v>
      </c>
      <c r="B199" s="57"/>
      <c r="C199" s="63">
        <f>C200</f>
        <v>3476665</v>
      </c>
      <c r="D199" s="63">
        <f>D200</f>
        <v>6226655</v>
      </c>
      <c r="E199" s="50">
        <f t="shared" si="3"/>
        <v>179.09850388231249</v>
      </c>
    </row>
    <row r="200" spans="1:5" x14ac:dyDescent="0.25">
      <c r="A200" s="31">
        <v>510000</v>
      </c>
      <c r="B200" s="32" t="s">
        <v>107</v>
      </c>
      <c r="C200" s="41">
        <f>C201+C209+C211+C219+C221+C223</f>
        <v>3476665</v>
      </c>
      <c r="D200" s="41">
        <f>D201+D209+D211+D219+D221+D223</f>
        <v>6226655</v>
      </c>
      <c r="E200" s="49">
        <f t="shared" si="3"/>
        <v>179.09850388231249</v>
      </c>
    </row>
    <row r="201" spans="1:5" x14ac:dyDescent="0.25">
      <c r="A201" s="20">
        <v>511000</v>
      </c>
      <c r="B201" s="21" t="s">
        <v>35</v>
      </c>
      <c r="C201" s="38">
        <f>SUM(C202:C208)</f>
        <v>3222901</v>
      </c>
      <c r="D201" s="38">
        <f>SUM(D202:D208)</f>
        <v>5981891</v>
      </c>
      <c r="E201" s="49">
        <f t="shared" si="3"/>
        <v>185.60579428285263</v>
      </c>
    </row>
    <row r="202" spans="1:5" x14ac:dyDescent="0.25">
      <c r="A202" s="17">
        <v>511100</v>
      </c>
      <c r="B202" s="10" t="s">
        <v>109</v>
      </c>
      <c r="C202" s="1">
        <v>1793339</v>
      </c>
      <c r="D202" s="1">
        <v>2546339</v>
      </c>
      <c r="E202" s="48">
        <f t="shared" si="3"/>
        <v>141.98871490554771</v>
      </c>
    </row>
    <row r="203" spans="1:5" ht="30" x14ac:dyDescent="0.25">
      <c r="A203" s="1">
        <v>511200</v>
      </c>
      <c r="B203" s="2" t="s">
        <v>110</v>
      </c>
      <c r="C203" s="1">
        <v>1136986</v>
      </c>
      <c r="D203" s="1">
        <v>3098116</v>
      </c>
      <c r="E203" s="48">
        <f t="shared" si="3"/>
        <v>272.48497342975202</v>
      </c>
    </row>
    <row r="204" spans="1:5" x14ac:dyDescent="0.25">
      <c r="A204" s="1">
        <v>511300</v>
      </c>
      <c r="B204" s="1" t="s">
        <v>111</v>
      </c>
      <c r="C204" s="1">
        <v>216500</v>
      </c>
      <c r="D204" s="1">
        <v>250742</v>
      </c>
      <c r="E204" s="48">
        <f t="shared" si="3"/>
        <v>115.8161662817552</v>
      </c>
    </row>
    <row r="205" spans="1:5" x14ac:dyDescent="0.25">
      <c r="A205" s="1">
        <v>511400</v>
      </c>
      <c r="B205" s="1" t="s">
        <v>112</v>
      </c>
      <c r="C205" s="1">
        <v>6521</v>
      </c>
      <c r="D205" s="1">
        <v>6139</v>
      </c>
      <c r="E205" s="48">
        <f t="shared" si="3"/>
        <v>94.142002760312835</v>
      </c>
    </row>
    <row r="206" spans="1:5" x14ac:dyDescent="0.25">
      <c r="A206" s="1">
        <v>511500</v>
      </c>
      <c r="B206" s="1" t="s">
        <v>113</v>
      </c>
      <c r="C206" s="1"/>
      <c r="D206" s="1"/>
      <c r="E206" s="48"/>
    </row>
    <row r="207" spans="1:5" x14ac:dyDescent="0.25">
      <c r="A207" s="1">
        <v>511600</v>
      </c>
      <c r="B207" s="1" t="s">
        <v>114</v>
      </c>
      <c r="C207" s="1"/>
      <c r="D207" s="1"/>
      <c r="E207" s="48"/>
    </row>
    <row r="208" spans="1:5" x14ac:dyDescent="0.25">
      <c r="A208" s="1">
        <v>511700</v>
      </c>
      <c r="B208" s="1" t="s">
        <v>115</v>
      </c>
      <c r="C208" s="1">
        <v>69555</v>
      </c>
      <c r="D208" s="1">
        <v>80555</v>
      </c>
      <c r="E208" s="48">
        <f t="shared" si="3"/>
        <v>115.81482280209904</v>
      </c>
    </row>
    <row r="209" spans="1:5" x14ac:dyDescent="0.25">
      <c r="A209" s="20">
        <v>512000</v>
      </c>
      <c r="B209" s="21" t="s">
        <v>36</v>
      </c>
      <c r="C209" s="38">
        <f>C210</f>
        <v>900</v>
      </c>
      <c r="D209" s="38">
        <f>D210</f>
        <v>900</v>
      </c>
      <c r="E209" s="49">
        <f t="shared" ref="E209:E225" si="4">D209/C209*100</f>
        <v>100</v>
      </c>
    </row>
    <row r="210" spans="1:5" x14ac:dyDescent="0.25">
      <c r="A210" s="1">
        <v>512100</v>
      </c>
      <c r="B210" s="10" t="s">
        <v>36</v>
      </c>
      <c r="C210" s="1">
        <v>900</v>
      </c>
      <c r="D210" s="1">
        <v>900</v>
      </c>
      <c r="E210" s="48">
        <f t="shared" si="4"/>
        <v>100</v>
      </c>
    </row>
    <row r="211" spans="1:5" x14ac:dyDescent="0.25">
      <c r="A211" s="20">
        <v>513000</v>
      </c>
      <c r="B211" s="21" t="s">
        <v>37</v>
      </c>
      <c r="C211" s="38">
        <f>SUM(C212:C218)</f>
        <v>0</v>
      </c>
      <c r="D211" s="38">
        <f>SUM(D212:D218)</f>
        <v>0</v>
      </c>
      <c r="E211" s="49"/>
    </row>
    <row r="212" spans="1:5" x14ac:dyDescent="0.25">
      <c r="A212" s="9">
        <v>513100</v>
      </c>
      <c r="B212" s="1" t="s">
        <v>116</v>
      </c>
      <c r="C212" s="1"/>
      <c r="D212" s="1"/>
      <c r="E212" s="48"/>
    </row>
    <row r="213" spans="1:5" x14ac:dyDescent="0.25">
      <c r="A213" s="9">
        <v>513200</v>
      </c>
      <c r="B213" s="1" t="s">
        <v>117</v>
      </c>
      <c r="C213" s="1"/>
      <c r="D213" s="1"/>
      <c r="E213" s="48"/>
    </row>
    <row r="214" spans="1:5" x14ac:dyDescent="0.25">
      <c r="A214" s="9">
        <v>513300</v>
      </c>
      <c r="B214" s="1" t="s">
        <v>118</v>
      </c>
      <c r="C214" s="1"/>
      <c r="D214" s="1"/>
      <c r="E214" s="48"/>
    </row>
    <row r="215" spans="1:5" ht="30" x14ac:dyDescent="0.25">
      <c r="A215" s="9">
        <v>513400</v>
      </c>
      <c r="B215" s="2" t="s">
        <v>119</v>
      </c>
      <c r="C215" s="1"/>
      <c r="D215" s="1"/>
      <c r="E215" s="48"/>
    </row>
    <row r="216" spans="1:5" x14ac:dyDescent="0.25">
      <c r="A216" s="9">
        <v>513500</v>
      </c>
      <c r="B216" s="1" t="s">
        <v>120</v>
      </c>
      <c r="C216" s="1"/>
      <c r="D216" s="1"/>
      <c r="E216" s="48"/>
    </row>
    <row r="217" spans="1:5" x14ac:dyDescent="0.25">
      <c r="A217" s="9">
        <v>513600</v>
      </c>
      <c r="B217" s="1" t="s">
        <v>121</v>
      </c>
      <c r="C217" s="1"/>
      <c r="D217" s="1"/>
      <c r="E217" s="48"/>
    </row>
    <row r="218" spans="1:5" x14ac:dyDescent="0.25">
      <c r="A218" s="9">
        <v>513700</v>
      </c>
      <c r="B218" s="1" t="s">
        <v>122</v>
      </c>
      <c r="C218" s="1"/>
      <c r="D218" s="1"/>
      <c r="E218" s="48"/>
    </row>
    <row r="219" spans="1:5" x14ac:dyDescent="0.25">
      <c r="A219" s="20">
        <v>514000</v>
      </c>
      <c r="B219" s="21" t="s">
        <v>123</v>
      </c>
      <c r="C219" s="22">
        <f>C220</f>
        <v>0</v>
      </c>
      <c r="D219" s="22">
        <f>D220</f>
        <v>0</v>
      </c>
      <c r="E219" s="49"/>
    </row>
    <row r="220" spans="1:5" x14ac:dyDescent="0.25">
      <c r="A220" s="9">
        <v>514100</v>
      </c>
      <c r="B220" s="10" t="s">
        <v>123</v>
      </c>
      <c r="C220" s="1"/>
      <c r="D220" s="1"/>
      <c r="E220" s="48"/>
    </row>
    <row r="221" spans="1:5" x14ac:dyDescent="0.25">
      <c r="A221" s="20">
        <v>515000</v>
      </c>
      <c r="B221" s="21" t="s">
        <v>38</v>
      </c>
      <c r="C221" s="22">
        <f>C222</f>
        <v>0</v>
      </c>
      <c r="D221" s="22">
        <f>D222</f>
        <v>0</v>
      </c>
      <c r="E221" s="49"/>
    </row>
    <row r="222" spans="1:5" x14ac:dyDescent="0.25">
      <c r="A222" s="9">
        <v>515100</v>
      </c>
      <c r="B222" s="10" t="s">
        <v>38</v>
      </c>
      <c r="C222" s="1"/>
      <c r="D222" s="1"/>
      <c r="E222" s="48"/>
    </row>
    <row r="223" spans="1:5" x14ac:dyDescent="0.25">
      <c r="A223" s="20">
        <v>516000</v>
      </c>
      <c r="B223" s="21" t="s">
        <v>39</v>
      </c>
      <c r="C223" s="38">
        <f>C224</f>
        <v>252864</v>
      </c>
      <c r="D223" s="38">
        <f>D224</f>
        <v>243864</v>
      </c>
      <c r="E223" s="49">
        <f t="shared" si="4"/>
        <v>96.440774487471529</v>
      </c>
    </row>
    <row r="224" spans="1:5" x14ac:dyDescent="0.25">
      <c r="A224" s="9">
        <v>516100</v>
      </c>
      <c r="B224" s="1" t="s">
        <v>39</v>
      </c>
      <c r="C224" s="1">
        <v>252864</v>
      </c>
      <c r="D224" s="1">
        <v>243864</v>
      </c>
      <c r="E224" s="48">
        <f t="shared" si="4"/>
        <v>96.440774487471529</v>
      </c>
    </row>
    <row r="225" spans="1:5" x14ac:dyDescent="0.25">
      <c r="A225" s="64"/>
      <c r="B225" s="57" t="s">
        <v>108</v>
      </c>
      <c r="C225" s="63">
        <f>C145+C199</f>
        <v>18346949</v>
      </c>
      <c r="D225" s="63">
        <f>D145+D199</f>
        <v>22346932</v>
      </c>
      <c r="E225" s="50">
        <f t="shared" si="4"/>
        <v>121.80189741629522</v>
      </c>
    </row>
    <row r="226" spans="1:5" x14ac:dyDescent="0.25">
      <c r="E226" s="51"/>
    </row>
    <row r="227" spans="1:5" x14ac:dyDescent="0.25">
      <c r="A227" s="4" t="s">
        <v>219</v>
      </c>
      <c r="E227" s="51"/>
    </row>
    <row r="228" spans="1:5" x14ac:dyDescent="0.25">
      <c r="E228" s="51"/>
    </row>
    <row r="229" spans="1:5" ht="30" x14ac:dyDescent="0.25">
      <c r="A229" s="8" t="s">
        <v>0</v>
      </c>
      <c r="B229" s="7" t="s">
        <v>80</v>
      </c>
      <c r="C229" s="8" t="s">
        <v>227</v>
      </c>
      <c r="D229" s="8" t="s">
        <v>228</v>
      </c>
      <c r="E229" s="48"/>
    </row>
    <row r="230" spans="1:5" x14ac:dyDescent="0.25">
      <c r="A230" s="13">
        <v>1</v>
      </c>
      <c r="B230" s="13">
        <v>2</v>
      </c>
      <c r="C230" s="13"/>
      <c r="D230" s="13"/>
      <c r="E230" s="48"/>
    </row>
    <row r="231" spans="1:5" x14ac:dyDescent="0.25">
      <c r="A231" s="55" t="s">
        <v>124</v>
      </c>
      <c r="B231" s="65"/>
      <c r="C231" s="63">
        <f>C232+C245+C272+C259</f>
        <v>2306900</v>
      </c>
      <c r="D231" s="63">
        <f>D232+D245+D272+D259</f>
        <v>2333856</v>
      </c>
      <c r="E231" s="50">
        <f t="shared" ref="E231:E272" si="5">D231/C231*100</f>
        <v>101.16849451645065</v>
      </c>
    </row>
    <row r="232" spans="1:5" x14ac:dyDescent="0.25">
      <c r="A232" s="66"/>
      <c r="B232" s="59" t="s">
        <v>125</v>
      </c>
      <c r="C232" s="67">
        <f>C233-C239</f>
        <v>-500</v>
      </c>
      <c r="D232" s="67">
        <f>D233-D239</f>
        <v>-1500</v>
      </c>
      <c r="E232" s="50">
        <f t="shared" si="5"/>
        <v>300</v>
      </c>
    </row>
    <row r="233" spans="1:5" x14ac:dyDescent="0.25">
      <c r="A233" s="20">
        <v>910000</v>
      </c>
      <c r="B233" s="21" t="s">
        <v>43</v>
      </c>
      <c r="C233" s="21">
        <f>C234</f>
        <v>500</v>
      </c>
      <c r="D233" s="21">
        <f>D234</f>
        <v>500</v>
      </c>
      <c r="E233" s="49">
        <f t="shared" si="5"/>
        <v>100</v>
      </c>
    </row>
    <row r="234" spans="1:5" x14ac:dyDescent="0.25">
      <c r="A234" s="20">
        <v>911000</v>
      </c>
      <c r="B234" s="21" t="s">
        <v>43</v>
      </c>
      <c r="C234" s="21">
        <f>SUM(C235:C238)</f>
        <v>500</v>
      </c>
      <c r="D234" s="21">
        <f>SUM(D235:D238)</f>
        <v>500</v>
      </c>
      <c r="E234" s="49">
        <f t="shared" si="5"/>
        <v>100</v>
      </c>
    </row>
    <row r="235" spans="1:5" x14ac:dyDescent="0.25">
      <c r="A235" s="1">
        <v>911100</v>
      </c>
      <c r="B235" s="1" t="s">
        <v>201</v>
      </c>
      <c r="C235" s="1"/>
      <c r="D235" s="1"/>
      <c r="E235" s="48"/>
    </row>
    <row r="236" spans="1:5" x14ac:dyDescent="0.25">
      <c r="A236" s="1">
        <v>911200</v>
      </c>
      <c r="B236" s="1" t="s">
        <v>126</v>
      </c>
      <c r="C236" s="1"/>
      <c r="D236" s="1"/>
      <c r="E236" s="48"/>
    </row>
    <row r="237" spans="1:5" x14ac:dyDescent="0.25">
      <c r="A237" s="1">
        <v>911300</v>
      </c>
      <c r="B237" s="1" t="s">
        <v>127</v>
      </c>
      <c r="C237" s="1"/>
      <c r="D237" s="1"/>
      <c r="E237" s="48"/>
    </row>
    <row r="238" spans="1:5" x14ac:dyDescent="0.25">
      <c r="A238" s="1">
        <v>911400</v>
      </c>
      <c r="B238" s="1" t="s">
        <v>128</v>
      </c>
      <c r="C238" s="1">
        <v>500</v>
      </c>
      <c r="D238" s="1">
        <v>500</v>
      </c>
      <c r="E238" s="48">
        <f t="shared" si="5"/>
        <v>100</v>
      </c>
    </row>
    <row r="239" spans="1:5" x14ac:dyDescent="0.25">
      <c r="A239" s="20">
        <v>610000</v>
      </c>
      <c r="B239" s="21" t="s">
        <v>46</v>
      </c>
      <c r="C239" s="21">
        <f>C240</f>
        <v>1000</v>
      </c>
      <c r="D239" s="21">
        <f>D240</f>
        <v>2000</v>
      </c>
      <c r="E239" s="49">
        <f t="shared" si="5"/>
        <v>200</v>
      </c>
    </row>
    <row r="240" spans="1:5" x14ac:dyDescent="0.25">
      <c r="A240" s="20">
        <v>611000</v>
      </c>
      <c r="B240" s="21" t="s">
        <v>46</v>
      </c>
      <c r="C240" s="21">
        <f>SUM(C241:C244)</f>
        <v>1000</v>
      </c>
      <c r="D240" s="21">
        <f>SUM(D241:D244)</f>
        <v>2000</v>
      </c>
      <c r="E240" s="49">
        <f t="shared" si="5"/>
        <v>200</v>
      </c>
    </row>
    <row r="241" spans="1:5" x14ac:dyDescent="0.25">
      <c r="A241" s="1">
        <v>611100</v>
      </c>
      <c r="B241" s="1" t="s">
        <v>129</v>
      </c>
      <c r="C241" s="1"/>
      <c r="D241" s="1"/>
      <c r="E241" s="48"/>
    </row>
    <row r="242" spans="1:5" x14ac:dyDescent="0.25">
      <c r="A242" s="1">
        <v>611200</v>
      </c>
      <c r="B242" s="1" t="s">
        <v>130</v>
      </c>
      <c r="C242" s="1"/>
      <c r="D242" s="1"/>
      <c r="E242" s="48"/>
    </row>
    <row r="243" spans="1:5" x14ac:dyDescent="0.25">
      <c r="A243" s="1">
        <v>611300</v>
      </c>
      <c r="B243" s="1" t="s">
        <v>131</v>
      </c>
      <c r="C243" s="1"/>
      <c r="D243" s="1"/>
      <c r="E243" s="48"/>
    </row>
    <row r="244" spans="1:5" x14ac:dyDescent="0.25">
      <c r="A244" s="1">
        <v>611400</v>
      </c>
      <c r="B244" s="1" t="s">
        <v>132</v>
      </c>
      <c r="C244" s="1">
        <v>1000</v>
      </c>
      <c r="D244" s="1">
        <v>2000</v>
      </c>
      <c r="E244" s="48">
        <f t="shared" si="5"/>
        <v>200</v>
      </c>
    </row>
    <row r="245" spans="1:5" x14ac:dyDescent="0.25">
      <c r="A245" s="69"/>
      <c r="B245" s="61" t="s">
        <v>133</v>
      </c>
      <c r="C245" s="61">
        <f>C246-C251</f>
        <v>1203891</v>
      </c>
      <c r="D245" s="61">
        <f>D246-D251</f>
        <v>1172628</v>
      </c>
      <c r="E245" s="50">
        <f t="shared" si="5"/>
        <v>97.403170220559829</v>
      </c>
    </row>
    <row r="246" spans="1:5" x14ac:dyDescent="0.25">
      <c r="A246" s="20">
        <v>920000</v>
      </c>
      <c r="B246" s="21" t="s">
        <v>135</v>
      </c>
      <c r="C246" s="21">
        <f>C247</f>
        <v>1500000</v>
      </c>
      <c r="D246" s="21">
        <f>D247</f>
        <v>1500000</v>
      </c>
      <c r="E246" s="49">
        <f t="shared" si="5"/>
        <v>100</v>
      </c>
    </row>
    <row r="247" spans="1:5" x14ac:dyDescent="0.25">
      <c r="A247" s="20">
        <v>921000</v>
      </c>
      <c r="B247" s="21" t="s">
        <v>135</v>
      </c>
      <c r="C247" s="21">
        <f>C248+C249+C250</f>
        <v>1500000</v>
      </c>
      <c r="D247" s="21">
        <f>D248+D249+D250</f>
        <v>1500000</v>
      </c>
      <c r="E247" s="49">
        <f t="shared" si="5"/>
        <v>100</v>
      </c>
    </row>
    <row r="248" spans="1:5" x14ac:dyDescent="0.25">
      <c r="A248" s="9">
        <v>921100</v>
      </c>
      <c r="B248" s="1" t="s">
        <v>202</v>
      </c>
      <c r="C248" s="1"/>
      <c r="D248" s="1"/>
      <c r="E248" s="48"/>
    </row>
    <row r="249" spans="1:5" x14ac:dyDescent="0.25">
      <c r="A249" s="9">
        <v>921200</v>
      </c>
      <c r="B249" s="1" t="s">
        <v>203</v>
      </c>
      <c r="C249" s="1">
        <v>1500000</v>
      </c>
      <c r="D249" s="1">
        <v>1500000</v>
      </c>
      <c r="E249" s="48">
        <f t="shared" si="5"/>
        <v>100</v>
      </c>
    </row>
    <row r="250" spans="1:5" x14ac:dyDescent="0.25">
      <c r="A250" s="9">
        <v>928100</v>
      </c>
      <c r="B250" s="1" t="s">
        <v>204</v>
      </c>
      <c r="C250" s="1"/>
      <c r="D250" s="1"/>
      <c r="E250" s="48" t="e">
        <f t="shared" si="5"/>
        <v>#DIV/0!</v>
      </c>
    </row>
    <row r="251" spans="1:5" x14ac:dyDescent="0.25">
      <c r="A251" s="20">
        <v>620000</v>
      </c>
      <c r="B251" s="21" t="s">
        <v>136</v>
      </c>
      <c r="C251" s="21">
        <f>C252</f>
        <v>296109</v>
      </c>
      <c r="D251" s="21">
        <f>D252</f>
        <v>327372</v>
      </c>
      <c r="E251" s="49">
        <f t="shared" si="5"/>
        <v>110.55793643556933</v>
      </c>
    </row>
    <row r="252" spans="1:5" x14ac:dyDescent="0.25">
      <c r="A252" s="20">
        <v>621000</v>
      </c>
      <c r="B252" s="21" t="s">
        <v>136</v>
      </c>
      <c r="C252" s="21">
        <f>SUM(C253:C258)</f>
        <v>296109</v>
      </c>
      <c r="D252" s="21">
        <f>SUM(D253:D258)</f>
        <v>327372</v>
      </c>
      <c r="E252" s="49">
        <f t="shared" si="5"/>
        <v>110.55793643556933</v>
      </c>
    </row>
    <row r="253" spans="1:5" x14ac:dyDescent="0.25">
      <c r="A253" s="18">
        <v>621100</v>
      </c>
      <c r="B253" s="1" t="s">
        <v>205</v>
      </c>
      <c r="C253" s="1"/>
      <c r="D253" s="1"/>
      <c r="E253" s="48"/>
    </row>
    <row r="254" spans="1:5" x14ac:dyDescent="0.25">
      <c r="A254" s="1">
        <v>621200</v>
      </c>
      <c r="B254" s="1" t="s">
        <v>137</v>
      </c>
      <c r="C254" s="1"/>
      <c r="D254" s="1"/>
      <c r="E254" s="48"/>
    </row>
    <row r="255" spans="1:5" x14ac:dyDescent="0.25">
      <c r="A255" s="1">
        <v>621300</v>
      </c>
      <c r="B255" s="1" t="s">
        <v>138</v>
      </c>
      <c r="C255" s="1">
        <v>213552</v>
      </c>
      <c r="D255" s="1">
        <v>244815</v>
      </c>
      <c r="E255" s="48">
        <f t="shared" si="5"/>
        <v>114.63952573612049</v>
      </c>
    </row>
    <row r="256" spans="1:5" x14ac:dyDescent="0.25">
      <c r="A256" s="1">
        <v>621400</v>
      </c>
      <c r="B256" s="1" t="s">
        <v>139</v>
      </c>
      <c r="C256" s="1"/>
      <c r="D256" s="1"/>
      <c r="E256" s="48"/>
    </row>
    <row r="257" spans="1:5" x14ac:dyDescent="0.25">
      <c r="A257" s="1">
        <v>621900</v>
      </c>
      <c r="B257" s="1" t="s">
        <v>140</v>
      </c>
      <c r="C257" s="1"/>
      <c r="D257" s="1"/>
      <c r="E257" s="48"/>
    </row>
    <row r="258" spans="1:5" x14ac:dyDescent="0.25">
      <c r="A258" s="1">
        <v>628100</v>
      </c>
      <c r="B258" s="1" t="s">
        <v>206</v>
      </c>
      <c r="C258" s="1">
        <v>82557</v>
      </c>
      <c r="D258" s="1">
        <v>82557</v>
      </c>
      <c r="E258" s="48">
        <f t="shared" si="5"/>
        <v>100</v>
      </c>
    </row>
    <row r="259" spans="1:5" x14ac:dyDescent="0.25">
      <c r="A259" s="68"/>
      <c r="B259" s="68" t="s">
        <v>178</v>
      </c>
      <c r="C259" s="68">
        <f>C260-C266</f>
        <v>-133792</v>
      </c>
      <c r="D259" s="68">
        <f>D260-D266</f>
        <v>-214678</v>
      </c>
      <c r="E259" s="50">
        <f t="shared" si="5"/>
        <v>160.45652953838794</v>
      </c>
    </row>
    <row r="260" spans="1:5" x14ac:dyDescent="0.25">
      <c r="A260" s="20">
        <v>930000</v>
      </c>
      <c r="B260" s="21" t="s">
        <v>162</v>
      </c>
      <c r="C260" s="21">
        <f>SUM(C261:C265)</f>
        <v>168250</v>
      </c>
      <c r="D260" s="21">
        <f>SUM(D261:D265)</f>
        <v>219418</v>
      </c>
      <c r="E260" s="49">
        <f t="shared" si="5"/>
        <v>130.41188707280833</v>
      </c>
    </row>
    <row r="261" spans="1:5" x14ac:dyDescent="0.25">
      <c r="A261" s="42">
        <v>931100</v>
      </c>
      <c r="B261" s="43" t="s">
        <v>207</v>
      </c>
      <c r="C261" s="43"/>
      <c r="D261" s="43"/>
      <c r="E261" s="48"/>
    </row>
    <row r="262" spans="1:5" x14ac:dyDescent="0.25">
      <c r="A262" s="1">
        <v>931200</v>
      </c>
      <c r="B262" s="1" t="s">
        <v>176</v>
      </c>
      <c r="C262" s="1">
        <v>40000</v>
      </c>
      <c r="D262" s="1">
        <v>90000</v>
      </c>
      <c r="E262" s="48">
        <f t="shared" si="5"/>
        <v>225</v>
      </c>
    </row>
    <row r="263" spans="1:5" x14ac:dyDescent="0.25">
      <c r="A263" s="1">
        <v>931300</v>
      </c>
      <c r="B263" s="1" t="s">
        <v>208</v>
      </c>
      <c r="C263" s="1"/>
      <c r="D263" s="1"/>
      <c r="E263" s="48"/>
    </row>
    <row r="264" spans="1:5" x14ac:dyDescent="0.25">
      <c r="A264" s="1">
        <v>931900</v>
      </c>
      <c r="B264" s="1" t="s">
        <v>162</v>
      </c>
      <c r="C264" s="1">
        <v>10000</v>
      </c>
      <c r="D264" s="1">
        <v>15536</v>
      </c>
      <c r="E264" s="48">
        <f t="shared" si="5"/>
        <v>155.36000000000001</v>
      </c>
    </row>
    <row r="265" spans="1:5" x14ac:dyDescent="0.25">
      <c r="A265" s="1">
        <v>938100</v>
      </c>
      <c r="B265" s="1" t="s">
        <v>177</v>
      </c>
      <c r="C265" s="1">
        <v>118250</v>
      </c>
      <c r="D265" s="1">
        <v>113882</v>
      </c>
      <c r="E265" s="48">
        <f t="shared" si="5"/>
        <v>96.306131078224098</v>
      </c>
    </row>
    <row r="266" spans="1:5" x14ac:dyDescent="0.25">
      <c r="A266" s="20">
        <v>630000</v>
      </c>
      <c r="B266" s="21" t="s">
        <v>163</v>
      </c>
      <c r="C266" s="21">
        <f>SUM(C267:C271)</f>
        <v>302042</v>
      </c>
      <c r="D266" s="21">
        <f>SUM(D267:D271)</f>
        <v>434096</v>
      </c>
      <c r="E266" s="49">
        <f t="shared" si="5"/>
        <v>143.7204097443402</v>
      </c>
    </row>
    <row r="267" spans="1:5" x14ac:dyDescent="0.25">
      <c r="A267" s="46">
        <v>631100</v>
      </c>
      <c r="B267" s="45" t="s">
        <v>209</v>
      </c>
      <c r="C267" s="45">
        <v>128350</v>
      </c>
      <c r="D267" s="45">
        <v>195500</v>
      </c>
      <c r="E267" s="48">
        <f t="shared" si="5"/>
        <v>152.31788079470198</v>
      </c>
    </row>
    <row r="268" spans="1:5" x14ac:dyDescent="0.25">
      <c r="A268" s="1">
        <v>631200</v>
      </c>
      <c r="B268" s="1" t="s">
        <v>179</v>
      </c>
      <c r="C268" s="1">
        <v>40000</v>
      </c>
      <c r="D268" s="1">
        <v>90000</v>
      </c>
      <c r="E268" s="48">
        <f t="shared" si="5"/>
        <v>225</v>
      </c>
    </row>
    <row r="269" spans="1:5" x14ac:dyDescent="0.25">
      <c r="A269" s="1">
        <v>631300</v>
      </c>
      <c r="B269" s="1" t="s">
        <v>180</v>
      </c>
      <c r="C269" s="1">
        <v>14000</v>
      </c>
      <c r="D269" s="1">
        <v>14020</v>
      </c>
      <c r="E269" s="48">
        <f t="shared" si="5"/>
        <v>100.14285714285714</v>
      </c>
    </row>
    <row r="270" spans="1:5" x14ac:dyDescent="0.25">
      <c r="A270" s="1">
        <v>631900</v>
      </c>
      <c r="B270" s="1" t="s">
        <v>163</v>
      </c>
      <c r="C270" s="1">
        <v>10130</v>
      </c>
      <c r="D270" s="1">
        <v>9906</v>
      </c>
      <c r="E270" s="48">
        <f t="shared" si="5"/>
        <v>97.78874629812438</v>
      </c>
    </row>
    <row r="271" spans="1:5" x14ac:dyDescent="0.25">
      <c r="A271" s="1">
        <v>638100</v>
      </c>
      <c r="B271" s="1" t="s">
        <v>181</v>
      </c>
      <c r="C271" s="1">
        <v>109562</v>
      </c>
      <c r="D271" s="1">
        <v>124670</v>
      </c>
      <c r="E271" s="48">
        <f t="shared" si="5"/>
        <v>113.78945254741608</v>
      </c>
    </row>
    <row r="272" spans="1:5" x14ac:dyDescent="0.25">
      <c r="A272" s="22" t="s">
        <v>47</v>
      </c>
      <c r="B272" s="21" t="s">
        <v>134</v>
      </c>
      <c r="C272" s="38">
        <v>1237301</v>
      </c>
      <c r="D272" s="38">
        <v>1377406</v>
      </c>
      <c r="E272" s="49">
        <f t="shared" si="5"/>
        <v>111.32343706179822</v>
      </c>
    </row>
    <row r="274" spans="1:4" x14ac:dyDescent="0.25">
      <c r="A274" s="4" t="s">
        <v>224</v>
      </c>
      <c r="B274" s="4"/>
      <c r="C274" s="4"/>
      <c r="D274" s="4"/>
    </row>
    <row r="276" spans="1:4" ht="45" x14ac:dyDescent="0.25">
      <c r="A276" s="8" t="s">
        <v>141</v>
      </c>
      <c r="B276" s="7" t="s">
        <v>142</v>
      </c>
      <c r="C276" s="8" t="s">
        <v>217</v>
      </c>
      <c r="D276" s="8" t="s">
        <v>223</v>
      </c>
    </row>
    <row r="277" spans="1:4" x14ac:dyDescent="0.25">
      <c r="A277" s="1">
        <v>1</v>
      </c>
      <c r="B277" s="1" t="s">
        <v>148</v>
      </c>
      <c r="C277" s="1">
        <v>4584063</v>
      </c>
      <c r="D277" s="1">
        <v>5499558</v>
      </c>
    </row>
    <row r="278" spans="1:4" x14ac:dyDescent="0.25">
      <c r="A278" s="1">
        <v>2</v>
      </c>
      <c r="B278" s="1" t="s">
        <v>149</v>
      </c>
      <c r="C278" s="1"/>
      <c r="D278" s="1"/>
    </row>
    <row r="279" spans="1:4" x14ac:dyDescent="0.25">
      <c r="A279" s="1">
        <v>3</v>
      </c>
      <c r="B279" s="1" t="s">
        <v>150</v>
      </c>
      <c r="C279" s="1">
        <v>631792</v>
      </c>
      <c r="D279" s="1">
        <v>671406</v>
      </c>
    </row>
    <row r="280" spans="1:4" x14ac:dyDescent="0.25">
      <c r="A280" s="1">
        <v>4</v>
      </c>
      <c r="B280" s="1" t="s">
        <v>151</v>
      </c>
      <c r="C280" s="1">
        <v>2829617</v>
      </c>
      <c r="D280" s="1">
        <v>3311812</v>
      </c>
    </row>
    <row r="281" spans="1:4" x14ac:dyDescent="0.25">
      <c r="A281" s="1">
        <v>5</v>
      </c>
      <c r="B281" s="1" t="s">
        <v>152</v>
      </c>
      <c r="C281" s="1">
        <v>819830</v>
      </c>
      <c r="D281" s="1">
        <v>850530</v>
      </c>
    </row>
    <row r="282" spans="1:4" x14ac:dyDescent="0.25">
      <c r="A282" s="1">
        <v>6</v>
      </c>
      <c r="B282" s="1" t="s">
        <v>153</v>
      </c>
      <c r="C282" s="1">
        <v>373500</v>
      </c>
      <c r="D282" s="1">
        <v>285061</v>
      </c>
    </row>
    <row r="283" spans="1:4" x14ac:dyDescent="0.25">
      <c r="A283" s="1">
        <v>7</v>
      </c>
      <c r="B283" s="1" t="s">
        <v>154</v>
      </c>
      <c r="C283" s="1">
        <v>3040837</v>
      </c>
      <c r="D283" s="1">
        <v>2954903</v>
      </c>
    </row>
    <row r="284" spans="1:4" x14ac:dyDescent="0.25">
      <c r="A284" s="1">
        <v>8</v>
      </c>
      <c r="B284" s="1" t="s">
        <v>155</v>
      </c>
      <c r="C284" s="1">
        <v>1707838</v>
      </c>
      <c r="D284" s="1">
        <v>3651212</v>
      </c>
    </row>
    <row r="285" spans="1:4" x14ac:dyDescent="0.25">
      <c r="A285" s="9">
        <v>9</v>
      </c>
      <c r="B285" s="1" t="s">
        <v>156</v>
      </c>
      <c r="C285" s="1">
        <v>1006436</v>
      </c>
      <c r="D285" s="1">
        <v>1445094</v>
      </c>
    </row>
    <row r="286" spans="1:4" x14ac:dyDescent="0.25">
      <c r="A286" s="9">
        <v>10</v>
      </c>
      <c r="B286" s="1" t="s">
        <v>157</v>
      </c>
      <c r="C286" s="1">
        <v>3180536</v>
      </c>
      <c r="D286" s="1">
        <v>3282356</v>
      </c>
    </row>
    <row r="287" spans="1:4" x14ac:dyDescent="0.25">
      <c r="A287" s="9">
        <v>11</v>
      </c>
      <c r="B287" s="9" t="s">
        <v>158</v>
      </c>
      <c r="C287" s="1"/>
      <c r="D287" s="1"/>
    </row>
    <row r="288" spans="1:4" x14ac:dyDescent="0.25">
      <c r="B288" t="s">
        <v>143</v>
      </c>
      <c r="C288" s="4">
        <f>SUM(C277:C287)</f>
        <v>18174449</v>
      </c>
      <c r="D288" s="4">
        <f>SUM(D277:D287)</f>
        <v>21951932</v>
      </c>
    </row>
    <row r="290" spans="1:4" ht="45" x14ac:dyDescent="0.25">
      <c r="A290" s="8" t="s">
        <v>141</v>
      </c>
      <c r="B290" s="7" t="s">
        <v>142</v>
      </c>
      <c r="C290" s="8" t="s">
        <v>217</v>
      </c>
      <c r="D290" s="8" t="s">
        <v>222</v>
      </c>
    </row>
    <row r="291" spans="1:4" x14ac:dyDescent="0.25">
      <c r="A291" s="3">
        <v>1</v>
      </c>
      <c r="B291" s="3">
        <v>2</v>
      </c>
      <c r="C291" s="3">
        <v>4</v>
      </c>
      <c r="D291" s="3">
        <v>4</v>
      </c>
    </row>
    <row r="292" spans="1:4" x14ac:dyDescent="0.25">
      <c r="A292" s="1" t="s">
        <v>144</v>
      </c>
      <c r="B292" s="1" t="s">
        <v>146</v>
      </c>
      <c r="C292" s="1">
        <v>10426648</v>
      </c>
      <c r="D292" s="1">
        <v>11792051</v>
      </c>
    </row>
    <row r="293" spans="1:4" x14ac:dyDescent="0.25">
      <c r="A293" s="1" t="s">
        <v>145</v>
      </c>
      <c r="B293" s="1" t="s">
        <v>147</v>
      </c>
      <c r="C293" s="1">
        <v>7747801</v>
      </c>
      <c r="D293" s="1">
        <v>10159881</v>
      </c>
    </row>
    <row r="294" spans="1:4" x14ac:dyDescent="0.25">
      <c r="B294" s="19" t="s">
        <v>143</v>
      </c>
      <c r="C294" s="4">
        <f>C292+C293</f>
        <v>18174449</v>
      </c>
      <c r="D294" s="4">
        <f>D292+D293</f>
        <v>21951932</v>
      </c>
    </row>
  </sheetData>
  <pageMargins left="0.70866141732283472" right="0.70866141732283472" top="0.74803149606299213" bottom="0.74803149606299213" header="0.31496062992125984" footer="0.31496062992125984"/>
  <pageSetup scale="74" orientation="portrait" r:id="rId1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 Djurasovic</dc:creator>
  <cp:lastModifiedBy>Verica Pašajlić</cp:lastModifiedBy>
  <cp:lastPrinted>2026-08-03T11:37:31Z</cp:lastPrinted>
  <dcterms:created xsi:type="dcterms:W3CDTF">2019-07-05T06:37:46Z</dcterms:created>
  <dcterms:modified xsi:type="dcterms:W3CDTF">2026-08-05T11:22:36Z</dcterms:modified>
</cp:coreProperties>
</file>