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ИК\СКУПШТИНА\Ја\2026\Sedma sjednica\Извршење\"/>
    </mc:Choice>
  </mc:AlternateContent>
  <bookViews>
    <workbookView xWindow="0" yWindow="0" windowWidth="16875" windowHeight="10845"/>
  </bookViews>
  <sheets>
    <sheet name="Sheet1" sheetId="1" r:id="rId1"/>
  </sheets>
  <definedNames>
    <definedName name="_xlnm.Print_Area" localSheetId="0">Sheet1!$A$1:$E$336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3" i="1" l="1"/>
  <c r="C273" i="1"/>
  <c r="D268" i="1"/>
  <c r="C268" i="1"/>
  <c r="E254" i="1"/>
  <c r="E253" i="1"/>
  <c r="E251" i="1"/>
  <c r="E250" i="1"/>
  <c r="E249" i="1"/>
  <c r="D249" i="1"/>
  <c r="C249" i="1"/>
  <c r="E248" i="1"/>
  <c r="E246" i="1"/>
  <c r="E245" i="1"/>
  <c r="E243" i="1"/>
  <c r="D243" i="1"/>
  <c r="C243" i="1"/>
  <c r="E242" i="1"/>
  <c r="D242" i="1"/>
  <c r="C242" i="1"/>
  <c r="E241" i="1"/>
  <c r="E240" i="1"/>
  <c r="E239" i="1"/>
  <c r="D239" i="1"/>
  <c r="C239" i="1"/>
  <c r="E238" i="1"/>
  <c r="D238" i="1"/>
  <c r="C238" i="1"/>
  <c r="D236" i="1"/>
  <c r="C236" i="1"/>
  <c r="D235" i="1"/>
  <c r="C235" i="1"/>
  <c r="E234" i="1"/>
  <c r="D234" i="1"/>
  <c r="C234" i="1"/>
  <c r="D232" i="1"/>
  <c r="D231" i="1"/>
  <c r="C231" i="1"/>
  <c r="D229" i="1"/>
  <c r="C229" i="1"/>
  <c r="D228" i="1"/>
  <c r="C228" i="1"/>
  <c r="D227" i="1"/>
  <c r="C227" i="1"/>
  <c r="E226" i="1"/>
  <c r="D226" i="1"/>
  <c r="C226" i="1"/>
  <c r="E220" i="1"/>
  <c r="D220" i="1"/>
  <c r="C220" i="1"/>
  <c r="E219" i="1"/>
  <c r="E218" i="1"/>
  <c r="D218" i="1"/>
  <c r="C218" i="1"/>
  <c r="D216" i="1"/>
  <c r="C216" i="1"/>
  <c r="E214" i="1"/>
  <c r="E213" i="1"/>
  <c r="E212" i="1"/>
  <c r="E211" i="1"/>
  <c r="D211" i="1"/>
  <c r="C211" i="1"/>
  <c r="E210" i="1"/>
  <c r="D210" i="1"/>
  <c r="C210" i="1"/>
  <c r="E209" i="1"/>
  <c r="D209" i="1"/>
  <c r="C209" i="1"/>
  <c r="D207" i="1"/>
  <c r="C207" i="1"/>
  <c r="E206" i="1"/>
  <c r="E205" i="1"/>
  <c r="E204" i="1"/>
  <c r="E203" i="1"/>
  <c r="D203" i="1"/>
  <c r="C203" i="1"/>
  <c r="E202" i="1"/>
  <c r="D202" i="1"/>
  <c r="C202" i="1"/>
  <c r="D200" i="1"/>
  <c r="C200" i="1"/>
  <c r="E198" i="1"/>
  <c r="E197" i="1"/>
  <c r="D197" i="1"/>
  <c r="C197" i="1"/>
  <c r="E196" i="1"/>
  <c r="E195" i="1"/>
  <c r="E194" i="1"/>
  <c r="D194" i="1"/>
  <c r="C194" i="1"/>
  <c r="E193" i="1"/>
  <c r="E191" i="1"/>
  <c r="D191" i="1"/>
  <c r="C191" i="1"/>
  <c r="E190" i="1"/>
  <c r="E189" i="1"/>
  <c r="D189" i="1"/>
  <c r="C189" i="1"/>
  <c r="E187" i="1"/>
  <c r="E186" i="1"/>
  <c r="D186" i="1"/>
  <c r="C186" i="1"/>
  <c r="E185" i="1"/>
  <c r="E184" i="1"/>
  <c r="E183" i="1"/>
  <c r="E182" i="1"/>
  <c r="E181" i="1"/>
  <c r="E180" i="1"/>
  <c r="E179" i="1"/>
  <c r="E178" i="1"/>
  <c r="E177" i="1"/>
  <c r="D177" i="1"/>
  <c r="C177" i="1"/>
  <c r="E176" i="1"/>
  <c r="E175" i="1"/>
  <c r="E174" i="1"/>
  <c r="E173" i="1"/>
  <c r="E172" i="1"/>
  <c r="D172" i="1"/>
  <c r="C172" i="1"/>
  <c r="E171" i="1"/>
  <c r="D171" i="1"/>
  <c r="C171" i="1"/>
  <c r="E170" i="1"/>
  <c r="D170" i="1"/>
  <c r="C170" i="1"/>
  <c r="E164" i="1"/>
  <c r="D164" i="1"/>
  <c r="C164" i="1"/>
  <c r="D162" i="1"/>
  <c r="D160" i="1"/>
  <c r="D158" i="1"/>
  <c r="E154" i="1"/>
  <c r="E153" i="1"/>
  <c r="D153" i="1"/>
  <c r="C153" i="1"/>
  <c r="D151" i="1"/>
  <c r="D145" i="1"/>
  <c r="E144" i="1"/>
  <c r="D144" i="1"/>
  <c r="C144" i="1"/>
  <c r="E143" i="1"/>
  <c r="D143" i="1"/>
  <c r="C143" i="1"/>
  <c r="D141" i="1"/>
  <c r="E138" i="1"/>
  <c r="E137" i="1"/>
  <c r="E135" i="1"/>
  <c r="D135" i="1"/>
  <c r="C135" i="1"/>
  <c r="E134" i="1"/>
  <c r="D134" i="1"/>
  <c r="C134" i="1"/>
  <c r="E132" i="1"/>
  <c r="E131" i="1"/>
  <c r="D131" i="1"/>
  <c r="C131" i="1"/>
  <c r="E130" i="1"/>
  <c r="D130" i="1"/>
  <c r="C130" i="1"/>
  <c r="E129" i="1"/>
  <c r="E128" i="1"/>
  <c r="D128" i="1"/>
  <c r="C128" i="1"/>
  <c r="D126" i="1"/>
  <c r="C126" i="1"/>
  <c r="D124" i="1"/>
  <c r="E123" i="1"/>
  <c r="E122" i="1"/>
  <c r="E121" i="1"/>
  <c r="E119" i="1"/>
  <c r="E118" i="1"/>
  <c r="D118" i="1"/>
  <c r="C118" i="1"/>
  <c r="E112" i="1"/>
  <c r="E110" i="1"/>
  <c r="D110" i="1"/>
  <c r="C110" i="1"/>
  <c r="E109" i="1"/>
  <c r="D109" i="1"/>
  <c r="C109" i="1"/>
  <c r="E108" i="1"/>
  <c r="E107" i="1"/>
  <c r="D107" i="1"/>
  <c r="C107" i="1"/>
  <c r="E106" i="1"/>
  <c r="E105" i="1"/>
  <c r="D105" i="1"/>
  <c r="C105" i="1"/>
  <c r="D99" i="1"/>
  <c r="C99" i="1"/>
  <c r="E94" i="1"/>
  <c r="D94" i="1"/>
  <c r="C94" i="1"/>
  <c r="E93" i="1"/>
  <c r="E92" i="1"/>
  <c r="D92" i="1"/>
  <c r="C92" i="1"/>
  <c r="D90" i="1"/>
  <c r="D86" i="1"/>
  <c r="C86" i="1"/>
  <c r="E85" i="1"/>
  <c r="D85" i="1"/>
  <c r="C85" i="1"/>
  <c r="E84" i="1"/>
  <c r="D84" i="1"/>
  <c r="C84" i="1"/>
  <c r="E78" i="1"/>
  <c r="D78" i="1"/>
  <c r="C78" i="1"/>
  <c r="E76" i="1"/>
  <c r="E75" i="1"/>
  <c r="E74" i="1"/>
  <c r="E73" i="1"/>
  <c r="D73" i="1"/>
  <c r="C73" i="1"/>
  <c r="E72" i="1"/>
  <c r="E71" i="1"/>
  <c r="E70" i="1"/>
  <c r="D70" i="1"/>
  <c r="C70" i="1"/>
  <c r="E69" i="1"/>
  <c r="D69" i="1"/>
  <c r="C69" i="1"/>
  <c r="E68" i="1"/>
  <c r="E67" i="1"/>
  <c r="E66" i="1"/>
  <c r="D66" i="1"/>
  <c r="C66" i="1"/>
  <c r="D63" i="1"/>
  <c r="C63" i="1"/>
  <c r="E62" i="1"/>
  <c r="D62" i="1"/>
  <c r="C62" i="1"/>
  <c r="D60" i="1"/>
  <c r="C60" i="1"/>
  <c r="D58" i="1"/>
  <c r="C58" i="1"/>
  <c r="D57" i="1"/>
  <c r="C57" i="1"/>
  <c r="E56" i="1"/>
  <c r="D56" i="1"/>
  <c r="C56" i="1"/>
  <c r="E55" i="1"/>
  <c r="D55" i="1"/>
  <c r="C55" i="1"/>
  <c r="E54" i="1"/>
  <c r="E49" i="1"/>
  <c r="E48" i="1"/>
  <c r="D48" i="1"/>
  <c r="C48" i="1"/>
  <c r="E44" i="1"/>
  <c r="E41" i="1"/>
  <c r="D41" i="1"/>
  <c r="C41" i="1"/>
  <c r="E40" i="1"/>
  <c r="D40" i="1"/>
  <c r="C40" i="1"/>
  <c r="E39" i="1"/>
  <c r="D39" i="1"/>
  <c r="C39" i="1"/>
  <c r="E36" i="1"/>
  <c r="E35" i="1"/>
  <c r="D35" i="1"/>
  <c r="C35" i="1"/>
  <c r="E33" i="1"/>
  <c r="E31" i="1"/>
  <c r="E30" i="1"/>
  <c r="E29" i="1"/>
  <c r="E28" i="1"/>
  <c r="E27" i="1"/>
  <c r="E26" i="1"/>
  <c r="E25" i="1"/>
  <c r="D25" i="1"/>
  <c r="C25" i="1"/>
  <c r="E24" i="1"/>
  <c r="D24" i="1"/>
  <c r="C24" i="1"/>
  <c r="E22" i="1"/>
  <c r="E21" i="1"/>
  <c r="D21" i="1"/>
  <c r="C21" i="1"/>
  <c r="E20" i="1"/>
  <c r="E19" i="1"/>
  <c r="D19" i="1"/>
  <c r="C19" i="1"/>
  <c r="E18" i="1"/>
  <c r="E16" i="1"/>
  <c r="E15" i="1"/>
  <c r="E14" i="1"/>
  <c r="D14" i="1"/>
  <c r="C14" i="1"/>
  <c r="E13" i="1"/>
  <c r="E12" i="1"/>
  <c r="E9" i="1"/>
  <c r="E8" i="1"/>
  <c r="E5" i="1"/>
  <c r="D5" i="1"/>
  <c r="C5" i="1"/>
  <c r="E4" i="1"/>
  <c r="D4" i="1"/>
  <c r="C4" i="1"/>
</calcChain>
</file>

<file path=xl/sharedStrings.xml><?xml version="1.0" encoding="utf-8"?>
<sst xmlns="http://schemas.openxmlformats.org/spreadsheetml/2006/main" count="310" uniqueCount="231">
  <si>
    <t>ИЗВРШЕЊЕ БУЏЕТА ЗА 30.06.2026.ГОДИНЕ-Општи дио</t>
  </si>
  <si>
    <t>Економски код</t>
  </si>
  <si>
    <t>Опис</t>
  </si>
  <si>
    <t>Извршење буџета 30.06. 2025.год.</t>
  </si>
  <si>
    <t>Извршење буџета 30.06. 2026.год.</t>
  </si>
  <si>
    <t>Проценат(4/3*100)</t>
  </si>
  <si>
    <t>А.БУЏЕТСКИ ПРИХОДИ</t>
  </si>
  <si>
    <t>Порески приходи</t>
  </si>
  <si>
    <t>Приходи од пореза на доходак и добит</t>
  </si>
  <si>
    <t>Доприноси за социјално осигурање</t>
  </si>
  <si>
    <t>Порези на лична примања и приходе од сам. дјел.</t>
  </si>
  <si>
    <t>Порез на имовину</t>
  </si>
  <si>
    <t>Порез на промет производа и услуга</t>
  </si>
  <si>
    <t>Царине и увозне дажбине</t>
  </si>
  <si>
    <t>Индиректни порези дозначени од УИО</t>
  </si>
  <si>
    <t>Остали порески приходи</t>
  </si>
  <si>
    <t>Непорески приходи</t>
  </si>
  <si>
    <t>Приходи од финансијске и неф.имовине и поз.курсних разлика</t>
  </si>
  <si>
    <t>Накнаде,таксе и приходи од пружања јавних услуга</t>
  </si>
  <si>
    <t>Новчане казне</t>
  </si>
  <si>
    <t>Остали непорески приходи</t>
  </si>
  <si>
    <t>Грантови</t>
  </si>
  <si>
    <t>Трансфери између или унутар  јединица власти</t>
  </si>
  <si>
    <t>Трансфери између  различитих јединица   власти</t>
  </si>
  <si>
    <t>Трансфери унутар   исте јединице   власти</t>
  </si>
  <si>
    <t>Б.БУЏЕТСКИ РАСХОДИ</t>
  </si>
  <si>
    <t>Текући расходи</t>
  </si>
  <si>
    <t>Расходи за лична примања</t>
  </si>
  <si>
    <t>Расходи по основу коришћења роба и услуга</t>
  </si>
  <si>
    <t>Расходи финансирања и др.фин.трошкови</t>
  </si>
  <si>
    <t xml:space="preserve">Субвенције </t>
  </si>
  <si>
    <t>Дознаке на име социјалне заштите које се исплаћују из буџета Републике,општина и градова</t>
  </si>
  <si>
    <t>Дознаке на име социјалне заштите које се исплаћују институције обавезног социјалног осигурања</t>
  </si>
  <si>
    <t>Расходи финансирања,други фин.трошкови и расходи трансакција размјене између или унутар јединица власти</t>
  </si>
  <si>
    <t>Расходи по судским рјешењима</t>
  </si>
  <si>
    <t>Трансфери између и унутар  јединица власти</t>
  </si>
  <si>
    <t>Трансфери између различитих  јединица  власти</t>
  </si>
  <si>
    <t>Трансфери унутар исте  јединице  власти</t>
  </si>
  <si>
    <t>***</t>
  </si>
  <si>
    <t>Буџетска резерва</t>
  </si>
  <si>
    <t>В.БРУТО БУЏЕТСКИ СУФИЦИТ/ДЕФИЦИТ(А-Б)</t>
  </si>
  <si>
    <t>Г.НЕТО ИЗДАЦИ ЗА НЕФИНАНСИЈСКУ ИМОВИНУ(I-II)</t>
  </si>
  <si>
    <t>I Примици за нефинансијску имовину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</si>
  <si>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</si>
  <si>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</si>
  <si>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</si>
  <si>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од продаје сталне имовине намијењене продаји и обустављених пословања</t>
  </si>
  <si>
    <t>Примици за стратешке залихе</t>
  </si>
  <si>
    <t>Примици од залиха материјала,учинака, робе и ситног инвентара,амбалаже и сл.</t>
  </si>
  <si>
    <t>II Издаци за нефинансијску имовину</t>
  </si>
  <si>
    <t>Издаци за произведену сталну имовину</t>
  </si>
  <si>
    <t>Издаци за драгоцјености</t>
  </si>
  <si>
    <t>Издаци за непроизведену сталну имовину</t>
  </si>
  <si>
    <t>Издаци за сталну имовину намијењену продаји</t>
  </si>
  <si>
    <t>Издаци за стратешке залихе</t>
  </si>
  <si>
    <t>Издаци за залихе материјала,робе и ситног инвентара,амбалаже и сл.</t>
  </si>
  <si>
    <t>Д.БУЏЕТСКИ СУФИЦИТ/ДЕФИЦИТ(В+Г)</t>
  </si>
  <si>
    <t>Ђ.НЕТО ФИНАНСИРАЊЕ(Е+Ж+З+И+Ј)</t>
  </si>
  <si>
    <t>Е.НЕТО ПРИМИЦИ ОД ФИНАНСИЈСКЕ ИМОВИНЕ(I-II)</t>
  </si>
  <si>
    <t>I Примици од финансијске имовине</t>
  </si>
  <si>
    <t>Примици од финансијске имовине</t>
  </si>
  <si>
    <t>II Издаци за финансијску имовину</t>
  </si>
  <si>
    <t>Издаци за финансијску имовину</t>
  </si>
  <si>
    <t>Ж.НЕТО ЗАДУЖИВАЊЕ(I-II)</t>
  </si>
  <si>
    <t>I Примици од  задуживања</t>
  </si>
  <si>
    <t>Примици од  задуживања</t>
  </si>
  <si>
    <t>римици задуживања из трансакција између или унутар јединица власти</t>
  </si>
  <si>
    <t>II Издаци за отплату дугова</t>
  </si>
  <si>
    <t>Издаци за отплату дугова</t>
  </si>
  <si>
    <t>Издаци за отплату дугова према другој јединици власти</t>
  </si>
  <si>
    <t>З.Остали нето примици(I-II)</t>
  </si>
  <si>
    <t>Остали примици</t>
  </si>
  <si>
    <t>Остали примици између и унутар јединица власти</t>
  </si>
  <si>
    <t>Остали издаци</t>
  </si>
  <si>
    <t>Остали издаци из трансакција између или унутар јединица власти</t>
  </si>
  <si>
    <t>****</t>
  </si>
  <si>
    <t>И.РАСПОДЈЕЛА СУФИЦИТА  ИЗ РАНИЈИХ ГОДИНА/неутрошена нам.средства из ранијих година</t>
  </si>
  <si>
    <t>Ј.РАЗЛИКА У ФИНАНСИРАЊУ(Д+Ђ)</t>
  </si>
  <si>
    <t>ИЗВРШЕЊЕ БУЏЕТА 30.06.2026.ГОДИНЕ-БУЏЕТСКИ ПРИХОДИ И ПРИМИЦИ ЗА НЕФИНАНСИЈСКУ ИМОВИНУ</t>
  </si>
  <si>
    <t>Извршење буџета 30.06. 2025год.</t>
  </si>
  <si>
    <t>Извршење буџета 30.06. 2026год.</t>
  </si>
  <si>
    <t>БУЏЕТСКИ ПРИХОДИ</t>
  </si>
  <si>
    <t>ПОРЕСКИ ПРИХОДИ</t>
  </si>
  <si>
    <t>Порез на доходак</t>
  </si>
  <si>
    <t>Порез на добит правних лица</t>
  </si>
  <si>
    <t>Порез на приходе од капиталних добитака</t>
  </si>
  <si>
    <t>Доприноси на социјално осигурање</t>
  </si>
  <si>
    <t>Порези на лична примања и приходе од самосталних дјелатности</t>
  </si>
  <si>
    <t>Порез на насљеђе и поклоне</t>
  </si>
  <si>
    <t>Порез на фин.и кап.трансакције</t>
  </si>
  <si>
    <t>Остали порези на имовину</t>
  </si>
  <si>
    <t xml:space="preserve">Порез на промет производа </t>
  </si>
  <si>
    <t>Порез на промет услуга</t>
  </si>
  <si>
    <t>Акцизе</t>
  </si>
  <si>
    <t>НЕПОРЕСКИ ПРИХОДИ</t>
  </si>
  <si>
    <t>Приходи од финансијске и нефинансијске имовине и позитивних курсних разлика</t>
  </si>
  <si>
    <t>Приходи од дивиденде,учешће у капиталу и сличних права</t>
  </si>
  <si>
    <t>Приходи од закупа и рента</t>
  </si>
  <si>
    <t>Приходи од камата на готовину и готовинске еквиваленте</t>
  </si>
  <si>
    <t>Приходи од хартија од вриједнодти и финансијских деривата</t>
  </si>
  <si>
    <t>Приходи од камата и осталих накнада на дате зајмове</t>
  </si>
  <si>
    <t>Приходи по основу реал. позит. курсних разлика из посл.и инв.активн.</t>
  </si>
  <si>
    <t>Остали приходи од имовине</t>
  </si>
  <si>
    <t>Административне накнаде и таксе</t>
  </si>
  <si>
    <t>Судске накнаде и таксе</t>
  </si>
  <si>
    <t>Комуналне накнаде и таксе</t>
  </si>
  <si>
    <t>Накнаде по разним основама</t>
  </si>
  <si>
    <t>Приходи од пружања јавних услуга</t>
  </si>
  <si>
    <t>Приходи од финансијскеи нефинансијске имовине и трансакција размјене између или унутар  јединица власти</t>
  </si>
  <si>
    <t>Приходи од финансијскеи нефинансијске имовине и трансакција размјене унутар исте јединица власти</t>
  </si>
  <si>
    <t>ГРАНТОВИ</t>
  </si>
  <si>
    <t>Грантови из иностранства</t>
  </si>
  <si>
    <t>Грантови из земље</t>
  </si>
  <si>
    <t>Трансфери између или унутар јединица власти</t>
  </si>
  <si>
    <t>Трансфери од државе</t>
  </si>
  <si>
    <t>Трансфери од ентитета</t>
  </si>
  <si>
    <t>Трансфери  од јединица локалне самоуправе</t>
  </si>
  <si>
    <t>Трансфери од фондова обавезног социјалног осигурања</t>
  </si>
  <si>
    <t>Трансфери од осталих јединица власти</t>
  </si>
  <si>
    <t>Трансфери унутар  исте јединице  власти</t>
  </si>
  <si>
    <t>Трансфери унутар исте јединице власти</t>
  </si>
  <si>
    <t>ПРИМИЦИ ЗА НЕФИНАНСИЈСКУ ИМОВИНУ</t>
  </si>
  <si>
    <t>Примици за нефинансијску имовину</t>
  </si>
  <si>
    <t>Примици за зграде и објејкте</t>
  </si>
  <si>
    <t>Примици за постројења и опрему</t>
  </si>
  <si>
    <t>Примици за биолошку имовину</t>
  </si>
  <si>
    <t>Примици за инвестициону имовину</t>
  </si>
  <si>
    <t>Примици  за осталу произведену имовину</t>
  </si>
  <si>
    <t>Примици за земљиште</t>
  </si>
  <si>
    <t>Примици за подземна и површинска налазишта</t>
  </si>
  <si>
    <t>Примици за  остала природна добра</t>
  </si>
  <si>
    <t>Примици за осталу непризведену имовину</t>
  </si>
  <si>
    <t>Примици од продаје сталне имовине намијењене продаји и обус.пословања</t>
  </si>
  <si>
    <t>Примици од залиха материјала,учинака,робе и ситног инвентара,амбалаже и сл.</t>
  </si>
  <si>
    <t>УКУПНИ БУЏЕТСКИ ПРИХОДИ И ПРИМИЦИ ЗА НЕФИНАНСИЈСКУ ИМОВИНУ</t>
  </si>
  <si>
    <t>ИЗВРШЕЊЕ БУЏЕТА 30.06.2026.ГОДИНЕ-БУЏЕТСКИ РАСХОДИ И ИЗДАЦИ ЗА НЕФИНАНСИЈСКУ ИМОВИНУ</t>
  </si>
  <si>
    <t>ОПИС</t>
  </si>
  <si>
    <t>БУЏЕТСКИ РАСХОДИ</t>
  </si>
  <si>
    <t>Расходи за лична примања запослених</t>
  </si>
  <si>
    <t>Расходи за бруто плате запослених</t>
  </si>
  <si>
    <t>Расходи за бруто накнаде трошкова и осталих личних примања запослених</t>
  </si>
  <si>
    <t>Расходи за накнаду плата запослених за вријеме боловања,род.одсуства и ост.накнада</t>
  </si>
  <si>
    <t>Расходи за отпремнине и једнократне помоћи(бруто)</t>
  </si>
  <si>
    <t>Расходи по основу утрошка енергије,комуналних,комникационих и транспортних услуга</t>
  </si>
  <si>
    <t>Расходи за режијски материјал</t>
  </si>
  <si>
    <t>Расходи за посебне намјене</t>
  </si>
  <si>
    <t>Расходи за текуће одржавање</t>
  </si>
  <si>
    <t>Расходи по основу путовања и смјештаја</t>
  </si>
  <si>
    <t>Расходи за стручне услуге</t>
  </si>
  <si>
    <t>Расходи за услуге одржавања јавних површина и заштите животне средине</t>
  </si>
  <si>
    <t>Остали некласификовани расходи</t>
  </si>
  <si>
    <t>Расходи финансирања и други финансијски трошкови</t>
  </si>
  <si>
    <t>Расходи по основу камата на примљене зајмове у земљи</t>
  </si>
  <si>
    <t>Расходи по основу камата на примљене зајмове из иностранства</t>
  </si>
  <si>
    <t>Субвенције</t>
  </si>
  <si>
    <t>Грантови у иностранство</t>
  </si>
  <si>
    <t>Грантови у земљи</t>
  </si>
  <si>
    <t>Дознаке на име социјалне заштите које исплаћују институције обавезног социјалног осигурања</t>
  </si>
  <si>
    <t>Дознаке грађанима које се исплаћују из буџета Републике,општина и градова</t>
  </si>
  <si>
    <t>Дознаке пружаоцима услуга социјалне заштите које се исплаћују из буџета Републике,општине и градова</t>
  </si>
  <si>
    <t>Расходи финансирања и други финансијски трошкови и расходи трансакција размјене између или унутар јединица власти</t>
  </si>
  <si>
    <t>Расходи финансирања и други фин.трошкови између јединица власти</t>
  </si>
  <si>
    <t>Расходи из трансакција размјене унутар исте јединица власти</t>
  </si>
  <si>
    <t>Трансфери ентитету</t>
  </si>
  <si>
    <t>Трансфери јединицама локалне самоуправе</t>
  </si>
  <si>
    <t>Трансфери фондовима обавезног социјалног осигурања</t>
  </si>
  <si>
    <t>ИЗДАЦИ ЗА НЕФИНАНСИЈСКУ ИМОВИНУ</t>
  </si>
  <si>
    <t>Издаци за нефинансијску имовину</t>
  </si>
  <si>
    <t>Издаци за изградњу и прибављање зграда и објеката</t>
  </si>
  <si>
    <t>Издаци за инвестиционо одржавање,реконструкцију и адаптацију здрада и објеката</t>
  </si>
  <si>
    <t>Издаци за набавку постројења и опреме</t>
  </si>
  <si>
    <t>Издаци за инвестиционо одржавање имовине</t>
  </si>
  <si>
    <t>УКУПНИ БУЏЕТСКИ РАСХОДИ И ИЗДАЦИ ЗА НЕФИНАНСИЈСКУ ИМОВИНУ</t>
  </si>
  <si>
    <t>ИЗВРШЕЊЕ БУЏЕТА 30.06.2026.-ФИНАНСИРАЊЕ</t>
  </si>
  <si>
    <t xml:space="preserve">                       ФИНАСИРАЊЕ</t>
  </si>
  <si>
    <t>НЕТО ПРИМИЦИ ОД ФИНАНСИЈСКЕ ИМОВИНЕ</t>
  </si>
  <si>
    <t>Примици од  наплате датих зајмова</t>
  </si>
  <si>
    <t>Издаци за дате зајмове</t>
  </si>
  <si>
    <t>НЕТО ЗАДУЖИВАЊЕ</t>
  </si>
  <si>
    <t>Примици од задуживања</t>
  </si>
  <si>
    <t>Примици од узетих зајмова</t>
  </si>
  <si>
    <t>Издаци за отплати дугова</t>
  </si>
  <si>
    <t>Издаци за отплату главнице примљених зајмова у земљи</t>
  </si>
  <si>
    <t>Издаци за отплату дугова према другим  јединицама власти</t>
  </si>
  <si>
    <t>Остали нето примици</t>
  </si>
  <si>
    <t>Примици по основу пореза на додату вриједност</t>
  </si>
  <si>
    <t>Примици по основу депозита и кауција</t>
  </si>
  <si>
    <t>Примици по основу аванса</t>
  </si>
  <si>
    <t>Остали примици из трансакција са другим јединицама власти</t>
  </si>
  <si>
    <t>Издаци по основу депозита и кауција</t>
  </si>
  <si>
    <t>Издаци по основу аванса</t>
  </si>
  <si>
    <t>Остали издаци из трансакција са другим јединицама власти</t>
  </si>
  <si>
    <t>РАСПОДЈЕЛА СУФИЦИТА ИЗ РАНИЈИХ ПЕРИОДА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</si>
  <si>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</si>
  <si>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Ф-ционални код</t>
  </si>
  <si>
    <t>ФУНКЦИЈА</t>
  </si>
  <si>
    <t>Опште јавне услуге</t>
  </si>
  <si>
    <t>Одбрана</t>
  </si>
  <si>
    <t>Јавни ред и сигурност</t>
  </si>
  <si>
    <t>Економски послови</t>
  </si>
  <si>
    <t>Заштита животне средине</t>
  </si>
  <si>
    <t>Стамбени и заједнички послови</t>
  </si>
  <si>
    <t>Здравство</t>
  </si>
  <si>
    <t>Рекреација,култура и религија</t>
  </si>
  <si>
    <t>Образовање</t>
  </si>
  <si>
    <t>Социјална заштита</t>
  </si>
  <si>
    <t>УКУПНО:</t>
  </si>
  <si>
    <t>ЗУ</t>
  </si>
  <si>
    <t>Заједничке услуге</t>
  </si>
  <si>
    <t>3898296</t>
  </si>
  <si>
    <t>3743828</t>
  </si>
  <si>
    <t>ИУ</t>
  </si>
  <si>
    <t>Индивидуалне услуге</t>
  </si>
  <si>
    <t>2319766</t>
  </si>
  <si>
    <t>3303378</t>
  </si>
  <si>
    <t>-Одлука 02/012.9-59/26 у износу од 15.000 КМ-политичке партије</t>
  </si>
  <si>
    <t>-Одлука 02/012.9-61/26 у износу од 2.550 КМ-Дан жена-Синдикат</t>
  </si>
  <si>
    <t>-Одлука02/012.9-87/26 у износу од 2.050 КМ-Рачунарсак опрема</t>
  </si>
  <si>
    <t>-Одлука 02/012.9-91/26 у износу од 1.500 КМ-Удружење Зимомор</t>
  </si>
  <si>
    <t>-Одлука02/012.9-101/26 у износу од 3.495 КМ-Музичка школа</t>
  </si>
  <si>
    <t>-Одлука 02/012.9-108/26 у износу од 1.316,25 КМ-За судску пресуду</t>
  </si>
  <si>
    <t>-Одлука 02/012.9-124/26 у износу од 50.000 КМ-Расеретна комора Бијења</t>
  </si>
  <si>
    <t>-Одлука02/0123.9-141/26 у износу од 6.290 КМ-Васкршњи фестивал</t>
  </si>
  <si>
    <t>-Одлука 02/012.9-230/26 у износу од  3.250 КМ-ПГ“Св.Димитрије</t>
  </si>
  <si>
    <t>-Одлука 02/012.9-157 /26 у износу од 36.000 КМ-О.Ш.“Раисто Пророковић“</t>
  </si>
  <si>
    <t>Реалокације:</t>
  </si>
  <si>
    <t>Одлука02/012.9-41/26 од 19.02.2026.године</t>
  </si>
  <si>
    <t>Одлука02/012.9-60/26 од 24.02.2026.године</t>
  </si>
  <si>
    <t>Одлука02/012.9-194-1/26 од 10.03.2026.године</t>
  </si>
  <si>
    <t>Одлука 02/012.9-124-1/26 од 18.05.2026.године</t>
  </si>
  <si>
    <t>Одлука03/012.9-194/26 од 01.06.2026.године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</si>
</sst>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rgb="FFFF0000"/>
      <name val="Arial"/>
      <charset val="134"/>
    </font>
    <font>
      <b/>
      <sz val="12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1" fontId="2" fillId="2" borderId="1" xfId="0" applyNumberFormat="1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1" fontId="2" fillId="3" borderId="1" xfId="0" applyNumberFormat="1" applyFont="1" applyFill="1" applyBorder="1"/>
    <xf numFmtId="0" fontId="2" fillId="0" borderId="1" xfId="0" applyFont="1" applyBorder="1"/>
    <xf numFmtId="1" fontId="2" fillId="4" borderId="1" xfId="0" applyNumberFormat="1" applyFont="1" applyFill="1" applyBorder="1"/>
    <xf numFmtId="0" fontId="2" fillId="4" borderId="1" xfId="0" applyFont="1" applyFill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/>
    <xf numFmtId="0" fontId="1" fillId="0" borderId="1" xfId="0" applyFont="1" applyBorder="1"/>
    <xf numFmtId="0" fontId="2" fillId="0" borderId="1" xfId="0" applyFont="1" applyFill="1" applyBorder="1"/>
    <xf numFmtId="0" fontId="1" fillId="3" borderId="1" xfId="0" applyFont="1" applyFill="1" applyBorder="1" applyAlignment="1">
      <alignment wrapText="1"/>
    </xf>
    <xf numFmtId="0" fontId="2" fillId="2" borderId="2" xfId="0" applyFont="1" applyFill="1" applyBorder="1"/>
    <xf numFmtId="0" fontId="1" fillId="2" borderId="2" xfId="0" applyFont="1" applyFill="1" applyBorder="1"/>
    <xf numFmtId="0" fontId="2" fillId="0" borderId="0" xfId="0" applyFont="1" applyBorder="1"/>
    <xf numFmtId="0" fontId="1" fillId="0" borderId="0" xfId="0" applyFont="1" applyBorder="1"/>
    <xf numFmtId="1" fontId="2" fillId="0" borderId="0" xfId="0" applyNumberFormat="1" applyFont="1" applyBorder="1"/>
    <xf numFmtId="1" fontId="2" fillId="0" borderId="0" xfId="0" applyNumberFormat="1" applyFont="1"/>
    <xf numFmtId="1" fontId="1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1" fillId="2" borderId="4" xfId="0" applyFont="1" applyFill="1" applyBorder="1"/>
    <xf numFmtId="0" fontId="2" fillId="2" borderId="5" xfId="0" applyFont="1" applyFill="1" applyBorder="1"/>
    <xf numFmtId="1" fontId="2" fillId="5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/>
    <xf numFmtId="0" fontId="3" fillId="0" borderId="1" xfId="0" applyFont="1" applyBorder="1"/>
    <xf numFmtId="0" fontId="2" fillId="3" borderId="1" xfId="0" applyFont="1" applyFill="1" applyBorder="1" applyAlignment="1">
      <alignment wrapText="1"/>
    </xf>
    <xf numFmtId="0" fontId="2" fillId="0" borderId="3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4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1" fillId="2" borderId="3" xfId="0" applyFont="1" applyFill="1" applyBorder="1"/>
    <xf numFmtId="0" fontId="2" fillId="4" borderId="1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2" fillId="0" borderId="7" xfId="0" applyFont="1" applyFill="1" applyBorder="1"/>
    <xf numFmtId="3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1" fillId="0" borderId="0" xfId="0" applyFont="1" applyFill="1" applyBorder="1"/>
    <xf numFmtId="0" fontId="0" fillId="0" borderId="0" xfId="0" applyFont="1"/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N291"/>
  <sheetViews>
    <sheetView tabSelected="1" topLeftCell="A162" workbookViewId="0">
      <selection activeCell="D253" sqref="D253"/>
    </sheetView>
  </sheetViews>
  <sheetFormatPr defaultColWidth="9" defaultRowHeight="15"/>
  <cols>
    <col min="1" max="1" width="16" customWidth="1"/>
    <col min="2" max="2" width="72.42578125" customWidth="1"/>
    <col min="3" max="3" width="22.85546875" customWidth="1"/>
    <col min="4" max="4" width="25.28515625" customWidth="1"/>
    <col min="5" max="5" width="16.85546875" customWidth="1"/>
    <col min="6" max="6" width="37.140625" customWidth="1"/>
    <col min="9" max="9" width="5.7109375" customWidth="1"/>
    <col min="10" max="40" width="9.140625" hidden="1" customWidth="1"/>
  </cols>
  <sheetData>
    <row r="1" spans="1:5" ht="15.75">
      <c r="A1" s="1" t="s">
        <v>0</v>
      </c>
      <c r="B1" s="2"/>
      <c r="C1" s="2"/>
      <c r="D1" s="2"/>
      <c r="E1" s="2"/>
    </row>
    <row r="2" spans="1:5" ht="31.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 ht="15.75">
      <c r="A3" s="6">
        <v>1</v>
      </c>
      <c r="B3" s="6">
        <v>2</v>
      </c>
      <c r="C3" s="6">
        <v>3</v>
      </c>
      <c r="D3" s="6">
        <v>4</v>
      </c>
      <c r="E3" s="6">
        <v>5</v>
      </c>
    </row>
    <row r="4" spans="1:5" ht="15.75">
      <c r="A4" s="7"/>
      <c r="B4" s="8" t="s">
        <v>6</v>
      </c>
      <c r="C4" s="8">
        <f>C5+C14+C19+C21</f>
        <v>6976791</v>
      </c>
      <c r="D4" s="8">
        <f>D5+D14+D19+D21</f>
        <v>7701798</v>
      </c>
      <c r="E4" s="9">
        <f>D4/C4*100</f>
        <v>110.391697271711</v>
      </c>
    </row>
    <row r="5" spans="1:5" ht="15.75">
      <c r="A5" s="10">
        <v>710000</v>
      </c>
      <c r="B5" s="11" t="s">
        <v>7</v>
      </c>
      <c r="C5" s="11">
        <f>SUM(C6:C13)</f>
        <v>4751950</v>
      </c>
      <c r="D5" s="11">
        <f>SUM(D6:D13)</f>
        <v>5461649</v>
      </c>
      <c r="E5" s="12">
        <f t="shared" ref="E5:E67" si="0">D5/C5*100</f>
        <v>114.934900409306</v>
      </c>
    </row>
    <row r="6" spans="1:5" ht="15.75">
      <c r="A6" s="13">
        <v>711000</v>
      </c>
      <c r="B6" s="13" t="s">
        <v>8</v>
      </c>
      <c r="C6" s="13"/>
      <c r="D6" s="13">
        <v>78</v>
      </c>
      <c r="E6" s="14"/>
    </row>
    <row r="7" spans="1:5" ht="15.75">
      <c r="A7" s="13">
        <v>712000</v>
      </c>
      <c r="B7" s="13" t="s">
        <v>9</v>
      </c>
      <c r="C7" s="13"/>
      <c r="D7" s="13"/>
      <c r="E7" s="14"/>
    </row>
    <row r="8" spans="1:5" ht="15.75">
      <c r="A8" s="13">
        <v>713000</v>
      </c>
      <c r="B8" s="13" t="s">
        <v>10</v>
      </c>
      <c r="C8" s="15">
        <v>371708</v>
      </c>
      <c r="D8" s="15">
        <v>452258</v>
      </c>
      <c r="E8" s="14">
        <f t="shared" si="0"/>
        <v>121.67023577646999</v>
      </c>
    </row>
    <row r="9" spans="1:5" ht="15.75">
      <c r="A9" s="13">
        <v>714000</v>
      </c>
      <c r="B9" s="13" t="s">
        <v>11</v>
      </c>
      <c r="C9" s="13">
        <v>133568</v>
      </c>
      <c r="D9" s="13">
        <v>143902</v>
      </c>
      <c r="E9" s="14">
        <f t="shared" si="0"/>
        <v>107.73688308576899</v>
      </c>
    </row>
    <row r="10" spans="1:5" ht="15.75">
      <c r="A10" s="13">
        <v>715000</v>
      </c>
      <c r="B10" s="13" t="s">
        <v>12</v>
      </c>
      <c r="C10" s="15">
        <v>1</v>
      </c>
      <c r="D10" s="15">
        <v>1</v>
      </c>
      <c r="E10" s="14"/>
    </row>
    <row r="11" spans="1:5" ht="15.75">
      <c r="A11" s="13">
        <v>716000</v>
      </c>
      <c r="B11" s="13" t="s">
        <v>13</v>
      </c>
      <c r="C11" s="13"/>
      <c r="D11" s="13"/>
      <c r="E11" s="14"/>
    </row>
    <row r="12" spans="1:5" ht="15.75">
      <c r="A12" s="13">
        <v>717000</v>
      </c>
      <c r="B12" s="13" t="s">
        <v>14</v>
      </c>
      <c r="C12" s="13">
        <v>4206030</v>
      </c>
      <c r="D12" s="13">
        <v>4770667</v>
      </c>
      <c r="E12" s="14">
        <f t="shared" si="0"/>
        <v>113.42446439992101</v>
      </c>
    </row>
    <row r="13" spans="1:5" ht="15.75">
      <c r="A13" s="13">
        <v>719000</v>
      </c>
      <c r="B13" s="13" t="s">
        <v>15</v>
      </c>
      <c r="C13" s="13">
        <v>40643</v>
      </c>
      <c r="D13" s="13">
        <v>94743</v>
      </c>
      <c r="E13" s="14">
        <f t="shared" si="0"/>
        <v>233.11025268803999</v>
      </c>
    </row>
    <row r="14" spans="1:5" ht="15.75">
      <c r="A14" s="10">
        <v>720000</v>
      </c>
      <c r="B14" s="11" t="s">
        <v>16</v>
      </c>
      <c r="C14" s="11">
        <f>SUM(C15:C18)</f>
        <v>1585071</v>
      </c>
      <c r="D14" s="11">
        <f>SUM(D15:D18)</f>
        <v>1736942</v>
      </c>
      <c r="E14" s="12">
        <f t="shared" si="0"/>
        <v>109.58133736596</v>
      </c>
    </row>
    <row r="15" spans="1:5" ht="15.75">
      <c r="A15" s="13">
        <v>721000</v>
      </c>
      <c r="B15" s="13" t="s">
        <v>17</v>
      </c>
      <c r="C15" s="13">
        <v>9583</v>
      </c>
      <c r="D15" s="13">
        <v>20092</v>
      </c>
      <c r="E15" s="14">
        <f t="shared" si="0"/>
        <v>209.66294479807999</v>
      </c>
    </row>
    <row r="16" spans="1:5" ht="15.75">
      <c r="A16" s="13">
        <v>722000</v>
      </c>
      <c r="B16" s="13" t="s">
        <v>18</v>
      </c>
      <c r="C16" s="13">
        <v>1551886</v>
      </c>
      <c r="D16" s="13">
        <v>1702499</v>
      </c>
      <c r="E16" s="14">
        <f t="shared" si="0"/>
        <v>109.70515875521799</v>
      </c>
    </row>
    <row r="17" spans="1:5" ht="15.75">
      <c r="A17" s="13">
        <v>723000</v>
      </c>
      <c r="B17" s="13" t="s">
        <v>19</v>
      </c>
      <c r="C17" s="13"/>
      <c r="D17" s="13">
        <v>3214</v>
      </c>
      <c r="E17" s="14"/>
    </row>
    <row r="18" spans="1:5" ht="15.75">
      <c r="A18" s="13">
        <v>729000</v>
      </c>
      <c r="B18" s="13" t="s">
        <v>20</v>
      </c>
      <c r="C18" s="13">
        <v>23602</v>
      </c>
      <c r="D18" s="13">
        <v>11137</v>
      </c>
      <c r="E18" s="14">
        <f t="shared" si="0"/>
        <v>47.186679094992002</v>
      </c>
    </row>
    <row r="19" spans="1:5" ht="15.75">
      <c r="A19" s="10">
        <v>730000</v>
      </c>
      <c r="B19" s="11" t="s">
        <v>21</v>
      </c>
      <c r="C19" s="11">
        <f>SUM(C20)</f>
        <v>1956</v>
      </c>
      <c r="D19" s="11">
        <f>SUM(D20)</f>
        <v>39510</v>
      </c>
      <c r="E19" s="12">
        <f t="shared" si="0"/>
        <v>2019.9386503067501</v>
      </c>
    </row>
    <row r="20" spans="1:5" ht="15.75">
      <c r="A20" s="13">
        <v>731000</v>
      </c>
      <c r="B20" s="13" t="s">
        <v>21</v>
      </c>
      <c r="C20" s="13">
        <v>1956</v>
      </c>
      <c r="D20" s="13">
        <v>39510</v>
      </c>
      <c r="E20" s="9">
        <f t="shared" si="0"/>
        <v>2019.9386503067501</v>
      </c>
    </row>
    <row r="21" spans="1:5" ht="15.75">
      <c r="A21" s="10">
        <v>780000</v>
      </c>
      <c r="B21" s="11" t="s">
        <v>22</v>
      </c>
      <c r="C21" s="11">
        <f>SUM(C22:C23)</f>
        <v>637814</v>
      </c>
      <c r="D21" s="11">
        <f>SUM(D22:D23)</f>
        <v>463697</v>
      </c>
      <c r="E21" s="12">
        <f t="shared" si="0"/>
        <v>72.700975519508802</v>
      </c>
    </row>
    <row r="22" spans="1:5" ht="15.75">
      <c r="A22" s="13">
        <v>787000</v>
      </c>
      <c r="B22" s="13" t="s">
        <v>23</v>
      </c>
      <c r="C22" s="13">
        <v>637814</v>
      </c>
      <c r="D22" s="13">
        <v>463697</v>
      </c>
      <c r="E22" s="14">
        <f t="shared" si="0"/>
        <v>72.700975519508802</v>
      </c>
    </row>
    <row r="23" spans="1:5" ht="15.75">
      <c r="A23" s="13">
        <v>788000</v>
      </c>
      <c r="B23" s="13" t="s">
        <v>24</v>
      </c>
      <c r="C23" s="13"/>
      <c r="D23" s="13"/>
      <c r="E23" s="14"/>
    </row>
    <row r="24" spans="1:5" ht="15.75">
      <c r="A24" s="7"/>
      <c r="B24" s="8" t="s">
        <v>25</v>
      </c>
      <c r="C24" s="8">
        <f>C25+C35+C38</f>
        <v>5892889</v>
      </c>
      <c r="D24" s="8">
        <f>D25+D35+D38</f>
        <v>6845733</v>
      </c>
      <c r="E24" s="9">
        <f t="shared" si="0"/>
        <v>116.16938652671</v>
      </c>
    </row>
    <row r="25" spans="1:5" ht="15.75">
      <c r="A25" s="10">
        <v>410000</v>
      </c>
      <c r="B25" s="11" t="s">
        <v>26</v>
      </c>
      <c r="C25" s="11">
        <f>SUM(C26:C34)</f>
        <v>5874294</v>
      </c>
      <c r="D25" s="11">
        <f>SUM(D26:D34)</f>
        <v>6739293</v>
      </c>
      <c r="E25" s="12">
        <f t="shared" si="0"/>
        <v>114.725156759263</v>
      </c>
    </row>
    <row r="26" spans="1:5" ht="15.75">
      <c r="A26" s="13">
        <v>411000</v>
      </c>
      <c r="B26" s="13" t="s">
        <v>27</v>
      </c>
      <c r="C26" s="13">
        <v>3578173</v>
      </c>
      <c r="D26" s="13">
        <v>4018738</v>
      </c>
      <c r="E26" s="14">
        <f t="shared" si="0"/>
        <v>112.31256845323</v>
      </c>
    </row>
    <row r="27" spans="1:5" ht="15.75">
      <c r="A27" s="13">
        <v>412000</v>
      </c>
      <c r="B27" s="13" t="s">
        <v>28</v>
      </c>
      <c r="C27" s="13">
        <v>866077</v>
      </c>
      <c r="D27" s="13">
        <v>1005275</v>
      </c>
      <c r="E27" s="14">
        <f t="shared" si="0"/>
        <v>116.072242999179</v>
      </c>
    </row>
    <row r="28" spans="1:5" ht="15.75">
      <c r="A28" s="13">
        <v>413000</v>
      </c>
      <c r="B28" s="13" t="s">
        <v>29</v>
      </c>
      <c r="C28" s="13">
        <v>39880</v>
      </c>
      <c r="D28" s="13">
        <v>41801</v>
      </c>
      <c r="E28" s="14">
        <f t="shared" si="0"/>
        <v>104.81695085255799</v>
      </c>
    </row>
    <row r="29" spans="1:5" ht="15.75">
      <c r="A29" s="13">
        <v>414000</v>
      </c>
      <c r="B29" s="13" t="s">
        <v>30</v>
      </c>
      <c r="C29" s="13">
        <v>63366</v>
      </c>
      <c r="D29" s="13">
        <v>78744</v>
      </c>
      <c r="E29" s="14">
        <f t="shared" si="0"/>
        <v>124.26853517659301</v>
      </c>
    </row>
    <row r="30" spans="1:5" ht="15.75">
      <c r="A30" s="13">
        <v>415000</v>
      </c>
      <c r="B30" s="13" t="s">
        <v>21</v>
      </c>
      <c r="C30" s="13">
        <v>431849</v>
      </c>
      <c r="D30" s="13">
        <v>644373</v>
      </c>
      <c r="E30" s="14">
        <f t="shared" si="0"/>
        <v>149.21257198696799</v>
      </c>
    </row>
    <row r="31" spans="1:5" ht="30.75">
      <c r="A31" s="13">
        <v>416000</v>
      </c>
      <c r="B31" s="16" t="s">
        <v>31</v>
      </c>
      <c r="C31" s="13">
        <v>879479</v>
      </c>
      <c r="D31" s="13">
        <v>929991</v>
      </c>
      <c r="E31" s="14">
        <f t="shared" si="0"/>
        <v>105.743400354073</v>
      </c>
    </row>
    <row r="32" spans="1:5" ht="30.75">
      <c r="A32" s="13">
        <v>417000</v>
      </c>
      <c r="B32" s="16" t="s">
        <v>32</v>
      </c>
      <c r="C32" s="13"/>
      <c r="D32" s="13"/>
      <c r="E32" s="14"/>
    </row>
    <row r="33" spans="1:5" ht="30.75">
      <c r="A33" s="13">
        <v>418000</v>
      </c>
      <c r="B33" s="16" t="s">
        <v>33</v>
      </c>
      <c r="C33" s="13">
        <v>15470</v>
      </c>
      <c r="D33" s="13">
        <v>19055</v>
      </c>
      <c r="E33" s="14">
        <f t="shared" si="0"/>
        <v>123.173884938591</v>
      </c>
    </row>
    <row r="34" spans="1:5" ht="15.75">
      <c r="A34" s="13">
        <v>419000</v>
      </c>
      <c r="B34" s="16" t="s">
        <v>34</v>
      </c>
      <c r="C34" s="13"/>
      <c r="D34" s="13">
        <v>1316</v>
      </c>
      <c r="E34" s="14"/>
    </row>
    <row r="35" spans="1:5" ht="15.75">
      <c r="A35" s="10">
        <v>480000</v>
      </c>
      <c r="B35" s="11" t="s">
        <v>35</v>
      </c>
      <c r="C35" s="11">
        <f>SUM(C36:C37)</f>
        <v>18595</v>
      </c>
      <c r="D35" s="11">
        <f>SUM(D36:D37)</f>
        <v>106440</v>
      </c>
      <c r="E35" s="12">
        <f t="shared" si="0"/>
        <v>572.41193869319704</v>
      </c>
    </row>
    <row r="36" spans="1:5" ht="15.75">
      <c r="A36" s="13">
        <v>487000</v>
      </c>
      <c r="B36" s="13" t="s">
        <v>36</v>
      </c>
      <c r="C36" s="13">
        <v>18595</v>
      </c>
      <c r="D36" s="13">
        <v>106440</v>
      </c>
      <c r="E36" s="14">
        <f t="shared" si="0"/>
        <v>572.41193869319704</v>
      </c>
    </row>
    <row r="37" spans="1:5" ht="15.75">
      <c r="A37" s="13">
        <v>488000</v>
      </c>
      <c r="B37" s="13" t="s">
        <v>37</v>
      </c>
      <c r="C37" s="13"/>
      <c r="D37" s="13"/>
      <c r="E37" s="14"/>
    </row>
    <row r="38" spans="1:5" ht="15.75">
      <c r="A38" s="17" t="s">
        <v>38</v>
      </c>
      <c r="B38" s="11" t="s">
        <v>39</v>
      </c>
      <c r="C38" s="17"/>
      <c r="D38" s="17"/>
      <c r="E38" s="12"/>
    </row>
    <row r="39" spans="1:5" ht="15.75">
      <c r="A39" s="7"/>
      <c r="B39" s="8" t="s">
        <v>40</v>
      </c>
      <c r="C39" s="8">
        <f>C4-C24</f>
        <v>1083902</v>
      </c>
      <c r="D39" s="8">
        <f>D4-D24</f>
        <v>856065</v>
      </c>
      <c r="E39" s="9">
        <f t="shared" si="0"/>
        <v>78.979926229493103</v>
      </c>
    </row>
    <row r="40" spans="1:5" ht="15.75">
      <c r="A40" s="7"/>
      <c r="B40" s="8" t="s">
        <v>41</v>
      </c>
      <c r="C40" s="8">
        <f>C41-C48</f>
        <v>-429495</v>
      </c>
      <c r="D40" s="8">
        <f>D41-D48</f>
        <v>-201473</v>
      </c>
      <c r="E40" s="9">
        <f t="shared" si="0"/>
        <v>46.9092771743559</v>
      </c>
    </row>
    <row r="41" spans="1:5" ht="15.75">
      <c r="A41" s="10">
        <v>810000</v>
      </c>
      <c r="B41" s="11" t="s">
        <v>42</v>
      </c>
      <c r="C41" s="11">
        <f>SUM(C42:C47)</f>
        <v>26488</v>
      </c>
      <c r="D41" s="11">
        <f>SUM(D42:D47)</f>
        <v>64927</v>
      </c>
      <c r="E41" s="12">
        <f t="shared" si="0"/>
        <v>245.11854424645099</v>
      </c>
    </row>
    <row r="42" spans="1:5" ht="15.75">
      <c r="A42" s="13">
        <v>811000</v>
      </c>
      <c r="B42" s="13" t="s">
        <v>43</v>
      </c>
      <c r="C42" s="13"/>
      <c r="D42" s="13"/>
      <c r="E42" s="14"/>
    </row>
    <row r="43" spans="1:5" ht="15.75">
      <c r="A43" s="13">
        <v>812000</v>
      </c>
      <c r="B43" s="13" t="s">
        <v>44</v>
      </c>
      <c r="C43" s="13"/>
      <c r="D43" s="13"/>
      <c r="E43" s="14"/>
    </row>
    <row r="44" spans="1:5" ht="15.75">
      <c r="A44" s="13">
        <v>813000</v>
      </c>
      <c r="B44" s="13" t="s">
        <v>45</v>
      </c>
      <c r="C44" s="13">
        <v>26488</v>
      </c>
      <c r="D44" s="13">
        <v>64927</v>
      </c>
      <c r="E44" s="14">
        <f t="shared" si="0"/>
        <v>245.11854424645099</v>
      </c>
    </row>
    <row r="45" spans="1:5" ht="30.75">
      <c r="A45" s="13">
        <v>814000</v>
      </c>
      <c r="B45" s="16" t="s">
        <v>46</v>
      </c>
      <c r="C45" s="13"/>
      <c r="D45" s="13"/>
      <c r="E45" s="14"/>
    </row>
    <row r="46" spans="1:5" ht="15.75">
      <c r="A46" s="13">
        <v>815000</v>
      </c>
      <c r="B46" s="13" t="s">
        <v>47</v>
      </c>
      <c r="C46" s="13"/>
      <c r="D46" s="13"/>
      <c r="E46" s="14"/>
    </row>
    <row r="47" spans="1:5" ht="30.75">
      <c r="A47" s="13">
        <v>816000</v>
      </c>
      <c r="B47" s="16" t="s">
        <v>48</v>
      </c>
      <c r="C47" s="13"/>
      <c r="D47" s="13"/>
      <c r="E47" s="14"/>
    </row>
    <row r="48" spans="1:5" ht="15.75">
      <c r="A48" s="10">
        <v>510000</v>
      </c>
      <c r="B48" s="11" t="s">
        <v>49</v>
      </c>
      <c r="C48" s="11">
        <f>SUM(C49:C54)</f>
        <v>455983</v>
      </c>
      <c r="D48" s="11">
        <f>SUM(D49:D54)</f>
        <v>266400</v>
      </c>
      <c r="E48" s="12">
        <f t="shared" si="0"/>
        <v>58.423230690617899</v>
      </c>
    </row>
    <row r="49" spans="1:5" ht="15.75">
      <c r="A49" s="13">
        <v>511000</v>
      </c>
      <c r="B49" s="13" t="s">
        <v>50</v>
      </c>
      <c r="C49" s="13">
        <v>373912</v>
      </c>
      <c r="D49" s="13">
        <v>154608</v>
      </c>
      <c r="E49" s="14">
        <f t="shared" si="0"/>
        <v>41.348766554697399</v>
      </c>
    </row>
    <row r="50" spans="1:5" ht="15.75">
      <c r="A50" s="13">
        <v>512000</v>
      </c>
      <c r="B50" s="13" t="s">
        <v>51</v>
      </c>
      <c r="C50" s="13"/>
      <c r="D50" s="13"/>
      <c r="E50" s="14"/>
    </row>
    <row r="51" spans="1:5" ht="15.75">
      <c r="A51" s="13">
        <v>513000</v>
      </c>
      <c r="B51" s="13" t="s">
        <v>52</v>
      </c>
      <c r="C51" s="13"/>
      <c r="D51" s="13"/>
      <c r="E51" s="14"/>
    </row>
    <row r="52" spans="1:5" ht="15.75">
      <c r="A52" s="13">
        <v>514000</v>
      </c>
      <c r="B52" s="13" t="s">
        <v>53</v>
      </c>
      <c r="C52" s="13"/>
      <c r="D52" s="13"/>
      <c r="E52" s="14"/>
    </row>
    <row r="53" spans="1:5" ht="15.75">
      <c r="A53" s="13">
        <v>515000</v>
      </c>
      <c r="B53" s="13" t="s">
        <v>54</v>
      </c>
      <c r="C53" s="13"/>
      <c r="D53" s="13"/>
      <c r="E53" s="14"/>
    </row>
    <row r="54" spans="1:5" ht="15.75">
      <c r="A54" s="13">
        <v>516000</v>
      </c>
      <c r="B54" s="13" t="s">
        <v>55</v>
      </c>
      <c r="C54" s="13">
        <v>82071</v>
      </c>
      <c r="D54" s="13">
        <v>111792</v>
      </c>
      <c r="E54" s="14">
        <f t="shared" si="0"/>
        <v>136.21376612932701</v>
      </c>
    </row>
    <row r="55" spans="1:5" ht="15.75">
      <c r="A55" s="7"/>
      <c r="B55" s="8" t="s">
        <v>56</v>
      </c>
      <c r="C55" s="8">
        <f t="shared" ref="C55:D55" si="1">C39+C40</f>
        <v>654407</v>
      </c>
      <c r="D55" s="8">
        <f t="shared" si="1"/>
        <v>654592</v>
      </c>
      <c r="E55" s="9">
        <f t="shared" si="0"/>
        <v>100.028269868751</v>
      </c>
    </row>
    <row r="56" spans="1:5" ht="15.75">
      <c r="A56" s="7"/>
      <c r="B56" s="8" t="s">
        <v>57</v>
      </c>
      <c r="C56" s="8">
        <f>C57+C62+C76+C69</f>
        <v>-221676</v>
      </c>
      <c r="D56" s="8">
        <f>D57+D62+D76+D69</f>
        <v>1393625</v>
      </c>
      <c r="E56" s="9">
        <f t="shared" si="0"/>
        <v>-628.67653692776798</v>
      </c>
    </row>
    <row r="57" spans="1:5" ht="15.75">
      <c r="A57" s="7"/>
      <c r="B57" s="8" t="s">
        <v>58</v>
      </c>
      <c r="C57" s="8">
        <f>C58-C60</f>
        <v>0</v>
      </c>
      <c r="D57" s="8">
        <f>D58-D60</f>
        <v>-800</v>
      </c>
      <c r="E57" s="9"/>
    </row>
    <row r="58" spans="1:5" ht="15.75">
      <c r="A58" s="10">
        <v>910000</v>
      </c>
      <c r="B58" s="11" t="s">
        <v>59</v>
      </c>
      <c r="C58" s="11">
        <f>C59</f>
        <v>0</v>
      </c>
      <c r="D58" s="11">
        <f>D59</f>
        <v>0</v>
      </c>
      <c r="E58" s="12"/>
    </row>
    <row r="59" spans="1:5" ht="15.75">
      <c r="A59" s="13">
        <v>911000</v>
      </c>
      <c r="B59" s="13" t="s">
        <v>60</v>
      </c>
      <c r="C59" s="15"/>
      <c r="D59" s="15"/>
      <c r="E59" s="14"/>
    </row>
    <row r="60" spans="1:5" ht="15.75">
      <c r="A60" s="10">
        <v>610000</v>
      </c>
      <c r="B60" s="11" t="s">
        <v>61</v>
      </c>
      <c r="C60" s="11">
        <f>C61</f>
        <v>0</v>
      </c>
      <c r="D60" s="11">
        <f>D61</f>
        <v>800</v>
      </c>
      <c r="E60" s="12"/>
    </row>
    <row r="61" spans="1:5" ht="15.75">
      <c r="A61" s="13">
        <v>611000</v>
      </c>
      <c r="B61" s="13" t="s">
        <v>62</v>
      </c>
      <c r="C61" s="13"/>
      <c r="D61" s="13">
        <v>800</v>
      </c>
      <c r="E61" s="14"/>
    </row>
    <row r="62" spans="1:5" ht="15.75">
      <c r="A62" s="7"/>
      <c r="B62" s="8" t="s">
        <v>63</v>
      </c>
      <c r="C62" s="8">
        <f>C63-C66</f>
        <v>-340273</v>
      </c>
      <c r="D62" s="8">
        <f>D63-D66</f>
        <v>1371523</v>
      </c>
      <c r="E62" s="9">
        <f t="shared" si="0"/>
        <v>-403.06547977653202</v>
      </c>
    </row>
    <row r="63" spans="1:5" ht="15.75">
      <c r="A63" s="10">
        <v>920000</v>
      </c>
      <c r="B63" s="11" t="s">
        <v>64</v>
      </c>
      <c r="C63" s="11">
        <f>C64+C65</f>
        <v>0</v>
      </c>
      <c r="D63" s="11">
        <f>D64+D65</f>
        <v>1500000</v>
      </c>
      <c r="E63" s="12"/>
    </row>
    <row r="64" spans="1:5" ht="15.75">
      <c r="A64" s="13">
        <v>921000</v>
      </c>
      <c r="B64" s="13" t="s">
        <v>65</v>
      </c>
      <c r="C64" s="18"/>
      <c r="D64" s="18">
        <v>1500000</v>
      </c>
      <c r="E64" s="14"/>
    </row>
    <row r="65" spans="1:5" ht="15.75">
      <c r="A65" s="13">
        <v>928000</v>
      </c>
      <c r="B65" s="13" t="s">
        <v>66</v>
      </c>
      <c r="C65" s="13"/>
      <c r="D65" s="13"/>
      <c r="E65" s="14"/>
    </row>
    <row r="66" spans="1:5" ht="15.75">
      <c r="A66" s="10">
        <v>620000</v>
      </c>
      <c r="B66" s="11" t="s">
        <v>67</v>
      </c>
      <c r="C66" s="11">
        <f>C67+C68</f>
        <v>340273</v>
      </c>
      <c r="D66" s="11">
        <f>D67+D68</f>
        <v>128477</v>
      </c>
      <c r="E66" s="12">
        <f t="shared" si="0"/>
        <v>37.757036262060197</v>
      </c>
    </row>
    <row r="67" spans="1:5" ht="15.75">
      <c r="A67" s="13">
        <v>621000</v>
      </c>
      <c r="B67" s="13" t="s">
        <v>68</v>
      </c>
      <c r="C67" s="13">
        <v>321872</v>
      </c>
      <c r="D67" s="13">
        <v>96214</v>
      </c>
      <c r="E67" s="14">
        <f t="shared" si="0"/>
        <v>29.892006760451402</v>
      </c>
    </row>
    <row r="68" spans="1:5" ht="15.75">
      <c r="A68" s="13">
        <v>628000</v>
      </c>
      <c r="B68" s="13" t="s">
        <v>69</v>
      </c>
      <c r="C68" s="13">
        <v>18401</v>
      </c>
      <c r="D68" s="13">
        <v>32263</v>
      </c>
      <c r="E68" s="14">
        <f t="shared" ref="E68:E78" si="2">D68/C68*100</f>
        <v>175.33286234443801</v>
      </c>
    </row>
    <row r="69" spans="1:5" ht="15.75">
      <c r="A69" s="7"/>
      <c r="B69" s="8" t="s">
        <v>70</v>
      </c>
      <c r="C69" s="8">
        <f>C70-C73</f>
        <v>1631</v>
      </c>
      <c r="D69" s="8">
        <f>D70-D73</f>
        <v>13811</v>
      </c>
      <c r="E69" s="9">
        <f t="shared" si="2"/>
        <v>846.78111587982801</v>
      </c>
    </row>
    <row r="70" spans="1:5" ht="15.75">
      <c r="A70" s="10">
        <v>930000</v>
      </c>
      <c r="B70" s="11" t="s">
        <v>71</v>
      </c>
      <c r="C70" s="11">
        <f>C71+C72</f>
        <v>45376</v>
      </c>
      <c r="D70" s="11">
        <f>D71+D72</f>
        <v>130621</v>
      </c>
      <c r="E70" s="12">
        <f t="shared" si="2"/>
        <v>287.86362834978797</v>
      </c>
    </row>
    <row r="71" spans="1:5" ht="15.75">
      <c r="A71" s="19">
        <v>931000</v>
      </c>
      <c r="B71" s="13" t="s">
        <v>71</v>
      </c>
      <c r="C71" s="13">
        <v>11930</v>
      </c>
      <c r="D71" s="13">
        <v>80869</v>
      </c>
      <c r="E71" s="14">
        <f t="shared" si="2"/>
        <v>677.86253143336103</v>
      </c>
    </row>
    <row r="72" spans="1:5" ht="15.75">
      <c r="A72" s="19">
        <v>938000</v>
      </c>
      <c r="B72" s="13" t="s">
        <v>72</v>
      </c>
      <c r="C72" s="13">
        <v>33446</v>
      </c>
      <c r="D72" s="13">
        <v>49752</v>
      </c>
      <c r="E72" s="14">
        <f t="shared" si="2"/>
        <v>148.75321413622001</v>
      </c>
    </row>
    <row r="73" spans="1:5" ht="15.75">
      <c r="A73" s="10">
        <v>630000</v>
      </c>
      <c r="B73" s="11" t="s">
        <v>73</v>
      </c>
      <c r="C73" s="11">
        <f>C74+C75</f>
        <v>43745</v>
      </c>
      <c r="D73" s="11">
        <f>D74+D75</f>
        <v>116810</v>
      </c>
      <c r="E73" s="12">
        <f t="shared" si="2"/>
        <v>267.02480283461</v>
      </c>
    </row>
    <row r="74" spans="1:5" ht="15.75">
      <c r="A74" s="19">
        <v>631000</v>
      </c>
      <c r="B74" s="13" t="s">
        <v>73</v>
      </c>
      <c r="C74" s="13">
        <v>7000</v>
      </c>
      <c r="D74" s="13">
        <v>58781</v>
      </c>
      <c r="E74" s="14">
        <f t="shared" si="2"/>
        <v>839.72857142857197</v>
      </c>
    </row>
    <row r="75" spans="1:5" ht="15.75">
      <c r="A75" s="19">
        <v>638000</v>
      </c>
      <c r="B75" s="13" t="s">
        <v>74</v>
      </c>
      <c r="C75" s="13">
        <v>36745</v>
      </c>
      <c r="D75" s="13">
        <v>58029</v>
      </c>
      <c r="E75" s="14">
        <f t="shared" si="2"/>
        <v>157.92352701047801</v>
      </c>
    </row>
    <row r="76" spans="1:5" ht="31.5">
      <c r="A76" s="17" t="s">
        <v>75</v>
      </c>
      <c r="B76" s="20" t="s">
        <v>76</v>
      </c>
      <c r="C76" s="11">
        <v>116966</v>
      </c>
      <c r="D76" s="11">
        <v>9091</v>
      </c>
      <c r="E76" s="12">
        <f t="shared" si="2"/>
        <v>7.7723440999948696</v>
      </c>
    </row>
    <row r="77" spans="1:5" ht="15.75">
      <c r="A77" s="13"/>
      <c r="B77" s="18"/>
      <c r="C77" s="18"/>
      <c r="D77" s="18"/>
      <c r="E77" s="14"/>
    </row>
    <row r="78" spans="1:5" ht="15.75">
      <c r="A78" s="21"/>
      <c r="B78" s="22" t="s">
        <v>77</v>
      </c>
      <c r="C78" s="22">
        <f>C55+C56</f>
        <v>432731</v>
      </c>
      <c r="D78" s="22">
        <f>D55+D56</f>
        <v>2048217</v>
      </c>
      <c r="E78" s="9">
        <f t="shared" si="2"/>
        <v>473.32338103810503</v>
      </c>
    </row>
    <row r="79" spans="1:5" ht="25.15" customHeight="1">
      <c r="A79" s="23"/>
      <c r="B79" s="24"/>
      <c r="C79" s="24"/>
      <c r="D79" s="24"/>
      <c r="E79" s="25"/>
    </row>
    <row r="80" spans="1:5" ht="15.75">
      <c r="A80" s="1" t="s">
        <v>78</v>
      </c>
      <c r="B80" s="1"/>
      <c r="C80" s="2"/>
      <c r="D80" s="2"/>
      <c r="E80" s="26"/>
    </row>
    <row r="81" spans="1:5" ht="18" customHeight="1">
      <c r="A81" s="2"/>
      <c r="B81" s="2"/>
      <c r="C81" s="2"/>
      <c r="D81" s="2"/>
      <c r="E81" s="26"/>
    </row>
    <row r="82" spans="1:5" ht="31.5">
      <c r="A82" s="5" t="s">
        <v>1</v>
      </c>
      <c r="B82" s="4" t="s">
        <v>2</v>
      </c>
      <c r="C82" s="5" t="s">
        <v>79</v>
      </c>
      <c r="D82" s="5" t="s">
        <v>80</v>
      </c>
      <c r="E82" s="27" t="s">
        <v>5</v>
      </c>
    </row>
    <row r="83" spans="1:5" ht="15.75">
      <c r="A83" s="28">
        <v>1</v>
      </c>
      <c r="B83" s="28">
        <v>2</v>
      </c>
      <c r="C83" s="28">
        <v>3</v>
      </c>
      <c r="D83" s="28">
        <v>4</v>
      </c>
      <c r="E83" s="29">
        <v>5</v>
      </c>
    </row>
    <row r="84" spans="1:5" ht="15.75">
      <c r="A84" s="30" t="s">
        <v>81</v>
      </c>
      <c r="B84" s="31"/>
      <c r="C84" s="8">
        <f>C85+C109+C130+C134</f>
        <v>6976791</v>
      </c>
      <c r="D84" s="8">
        <f>D85+D109+D130+D134</f>
        <v>7701798</v>
      </c>
      <c r="E84" s="32">
        <f>D84/C84*100</f>
        <v>110.391697271711</v>
      </c>
    </row>
    <row r="85" spans="1:5" ht="15.75">
      <c r="A85" s="33">
        <v>710000</v>
      </c>
      <c r="B85" s="8" t="s">
        <v>82</v>
      </c>
      <c r="C85" s="8">
        <f>C79+C90+C92+C94+C99+C103+C105+C107</f>
        <v>4751950</v>
      </c>
      <c r="D85" s="8">
        <f>D79+D90+D92+D94+D99+D103+D105+D107+D86</f>
        <v>5461649</v>
      </c>
      <c r="E85" s="32">
        <f t="shared" ref="E85:E144" si="3">D85/C85*100</f>
        <v>114.934900409306</v>
      </c>
    </row>
    <row r="86" spans="1:5" ht="15.75">
      <c r="A86" s="34">
        <v>711000</v>
      </c>
      <c r="B86" s="35" t="s">
        <v>8</v>
      </c>
      <c r="C86" s="17">
        <f>SUM(C87:C89)</f>
        <v>0</v>
      </c>
      <c r="D86" s="17">
        <f>SUM(D87:D89)</f>
        <v>78</v>
      </c>
      <c r="E86" s="12"/>
    </row>
    <row r="87" spans="1:5" ht="15.75">
      <c r="A87" s="13">
        <v>711100</v>
      </c>
      <c r="B87" s="13" t="s">
        <v>83</v>
      </c>
      <c r="C87" s="13"/>
      <c r="D87" s="13">
        <v>78</v>
      </c>
      <c r="E87" s="14"/>
    </row>
    <row r="88" spans="1:5" ht="15.75">
      <c r="A88" s="13">
        <v>711200</v>
      </c>
      <c r="B88" s="13" t="s">
        <v>84</v>
      </c>
      <c r="C88" s="13"/>
      <c r="D88" s="13"/>
      <c r="E88" s="14"/>
    </row>
    <row r="89" spans="1:5" ht="15.75">
      <c r="A89" s="13">
        <v>711300</v>
      </c>
      <c r="B89" s="13" t="s">
        <v>85</v>
      </c>
      <c r="C89" s="13"/>
      <c r="D89" s="13"/>
      <c r="E89" s="14"/>
    </row>
    <row r="90" spans="1:5" ht="15.75">
      <c r="A90" s="10">
        <v>712000</v>
      </c>
      <c r="B90" s="11" t="s">
        <v>86</v>
      </c>
      <c r="C90" s="17"/>
      <c r="D90" s="17">
        <f>D91</f>
        <v>0</v>
      </c>
      <c r="E90" s="12"/>
    </row>
    <row r="91" spans="1:5" ht="15.75">
      <c r="A91" s="13">
        <v>712100</v>
      </c>
      <c r="B91" s="13" t="s">
        <v>86</v>
      </c>
      <c r="C91" s="13"/>
      <c r="D91" s="13"/>
      <c r="E91" s="14"/>
    </row>
    <row r="92" spans="1:5" ht="15.75">
      <c r="A92" s="10">
        <v>713000</v>
      </c>
      <c r="B92" s="11" t="s">
        <v>87</v>
      </c>
      <c r="C92" s="11">
        <f>C93</f>
        <v>371708</v>
      </c>
      <c r="D92" s="11">
        <f>D93</f>
        <v>452258</v>
      </c>
      <c r="E92" s="12">
        <f t="shared" si="3"/>
        <v>121.67023577646999</v>
      </c>
    </row>
    <row r="93" spans="1:5" ht="15.75">
      <c r="A93" s="13">
        <v>713100</v>
      </c>
      <c r="B93" s="13" t="s">
        <v>87</v>
      </c>
      <c r="C93" s="15">
        <v>371708</v>
      </c>
      <c r="D93" s="15">
        <v>452258</v>
      </c>
      <c r="E93" s="32">
        <f t="shared" si="3"/>
        <v>121.67023577646999</v>
      </c>
    </row>
    <row r="94" spans="1:5" ht="15.75">
      <c r="A94" s="10">
        <v>714000</v>
      </c>
      <c r="B94" s="11" t="s">
        <v>11</v>
      </c>
      <c r="C94" s="11">
        <f>SUM(C95:C98)</f>
        <v>133568</v>
      </c>
      <c r="D94" s="11">
        <f>SUM(D95:D98)</f>
        <v>143902</v>
      </c>
      <c r="E94" s="12">
        <f t="shared" si="3"/>
        <v>107.73688308576899</v>
      </c>
    </row>
    <row r="95" spans="1:5" ht="15.75">
      <c r="A95" s="13">
        <v>714100</v>
      </c>
      <c r="B95" s="13" t="s">
        <v>11</v>
      </c>
      <c r="C95" s="13">
        <v>133568</v>
      </c>
      <c r="D95" s="13">
        <v>143902</v>
      </c>
      <c r="E95" s="14"/>
    </row>
    <row r="96" spans="1:5" ht="15.75">
      <c r="A96" s="13">
        <v>714200</v>
      </c>
      <c r="B96" s="13" t="s">
        <v>88</v>
      </c>
      <c r="C96" s="36"/>
      <c r="D96" s="13"/>
      <c r="E96" s="14"/>
    </row>
    <row r="97" spans="1:5" ht="15.75">
      <c r="A97" s="13">
        <v>714300</v>
      </c>
      <c r="B97" s="13" t="s">
        <v>89</v>
      </c>
      <c r="C97" s="13"/>
      <c r="D97" s="13"/>
      <c r="E97" s="14"/>
    </row>
    <row r="98" spans="1:5" ht="15.75">
      <c r="A98" s="13">
        <v>714900</v>
      </c>
      <c r="B98" s="13" t="s">
        <v>90</v>
      </c>
      <c r="C98" s="15"/>
      <c r="D98" s="15"/>
      <c r="E98" s="14"/>
    </row>
    <row r="99" spans="1:5" ht="15.75">
      <c r="A99" s="10">
        <v>715000</v>
      </c>
      <c r="B99" s="11" t="s">
        <v>12</v>
      </c>
      <c r="C99" s="11">
        <f>C100+C101+C102</f>
        <v>1</v>
      </c>
      <c r="D99" s="11">
        <f>D100+D101+D102</f>
        <v>1</v>
      </c>
      <c r="E99" s="12"/>
    </row>
    <row r="100" spans="1:5" ht="15.75">
      <c r="A100" s="13">
        <v>715100</v>
      </c>
      <c r="B100" s="13" t="s">
        <v>91</v>
      </c>
      <c r="C100" s="15">
        <v>1</v>
      </c>
      <c r="D100" s="15">
        <v>1</v>
      </c>
      <c r="E100" s="14"/>
    </row>
    <row r="101" spans="1:5" ht="15.75">
      <c r="A101" s="13">
        <v>715200</v>
      </c>
      <c r="B101" s="13" t="s">
        <v>92</v>
      </c>
      <c r="C101" s="13"/>
      <c r="D101" s="13"/>
      <c r="E101" s="14"/>
    </row>
    <row r="102" spans="1:5" ht="15.75">
      <c r="A102" s="13">
        <v>715300</v>
      </c>
      <c r="B102" s="13" t="s">
        <v>93</v>
      </c>
      <c r="C102" s="13"/>
      <c r="D102" s="13"/>
      <c r="E102" s="14"/>
    </row>
    <row r="103" spans="1:5" ht="15.75">
      <c r="A103" s="10">
        <v>716000</v>
      </c>
      <c r="B103" s="11" t="s">
        <v>13</v>
      </c>
      <c r="C103" s="11"/>
      <c r="D103" s="11"/>
      <c r="E103" s="12"/>
    </row>
    <row r="104" spans="1:5" ht="15.75">
      <c r="A104" s="13">
        <v>716100</v>
      </c>
      <c r="B104" s="13" t="s">
        <v>13</v>
      </c>
      <c r="C104" s="13"/>
      <c r="D104" s="13"/>
      <c r="E104" s="14"/>
    </row>
    <row r="105" spans="1:5" ht="15.75">
      <c r="A105" s="10">
        <v>717000</v>
      </c>
      <c r="B105" s="11" t="s">
        <v>14</v>
      </c>
      <c r="C105" s="11">
        <f>C106</f>
        <v>4206030</v>
      </c>
      <c r="D105" s="11">
        <f>D106</f>
        <v>4770667</v>
      </c>
      <c r="E105" s="12">
        <f t="shared" si="3"/>
        <v>113.42446439992101</v>
      </c>
    </row>
    <row r="106" spans="1:5" ht="15.75">
      <c r="A106" s="13">
        <v>717100</v>
      </c>
      <c r="B106" s="13" t="s">
        <v>14</v>
      </c>
      <c r="C106" s="13">
        <v>4206030</v>
      </c>
      <c r="D106" s="13">
        <v>4770667</v>
      </c>
      <c r="E106" s="14">
        <f t="shared" si="3"/>
        <v>113.42446439992101</v>
      </c>
    </row>
    <row r="107" spans="1:5" ht="15.75">
      <c r="A107" s="10">
        <v>719000</v>
      </c>
      <c r="B107" s="11" t="s">
        <v>15</v>
      </c>
      <c r="C107" s="11">
        <f>C108</f>
        <v>40643</v>
      </c>
      <c r="D107" s="11">
        <f>D108</f>
        <v>94743</v>
      </c>
      <c r="E107" s="12">
        <f t="shared" si="3"/>
        <v>233.11025268803999</v>
      </c>
    </row>
    <row r="108" spans="1:5" ht="15.75">
      <c r="A108" s="13">
        <v>719100</v>
      </c>
      <c r="B108" s="13" t="s">
        <v>15</v>
      </c>
      <c r="C108" s="13">
        <v>40643</v>
      </c>
      <c r="D108" s="13">
        <v>94743</v>
      </c>
      <c r="E108" s="14">
        <f t="shared" si="3"/>
        <v>233.11025268803999</v>
      </c>
    </row>
    <row r="109" spans="1:5" ht="15.75">
      <c r="A109" s="33">
        <v>720000</v>
      </c>
      <c r="B109" s="8" t="s">
        <v>94</v>
      </c>
      <c r="C109" s="8">
        <f>C110+C118+C128+C126</f>
        <v>1585071</v>
      </c>
      <c r="D109" s="8">
        <f>D110+D118+D128+D126+D124</f>
        <v>1736942</v>
      </c>
      <c r="E109" s="32">
        <f t="shared" si="3"/>
        <v>109.58133736596</v>
      </c>
    </row>
    <row r="110" spans="1:5" ht="30.75">
      <c r="A110" s="10">
        <v>721000</v>
      </c>
      <c r="B110" s="37" t="s">
        <v>95</v>
      </c>
      <c r="C110" s="11">
        <f>SUM(C111:C117)</f>
        <v>9583</v>
      </c>
      <c r="D110" s="11">
        <f>SUM(D111:D117)</f>
        <v>20092</v>
      </c>
      <c r="E110" s="12">
        <f t="shared" si="3"/>
        <v>209.66294479807999</v>
      </c>
    </row>
    <row r="111" spans="1:5" ht="15.75">
      <c r="A111" s="13">
        <v>721100</v>
      </c>
      <c r="B111" s="13" t="s">
        <v>96</v>
      </c>
      <c r="C111" s="13"/>
      <c r="D111" s="13"/>
      <c r="E111" s="14"/>
    </row>
    <row r="112" spans="1:5" ht="15.75">
      <c r="A112" s="13">
        <v>721200</v>
      </c>
      <c r="B112" s="13" t="s">
        <v>97</v>
      </c>
      <c r="C112" s="13">
        <v>9562</v>
      </c>
      <c r="D112" s="13">
        <v>20092</v>
      </c>
      <c r="E112" s="14">
        <f t="shared" si="3"/>
        <v>210.123405145367</v>
      </c>
    </row>
    <row r="113" spans="1:5" ht="15.75">
      <c r="A113" s="13">
        <v>721300</v>
      </c>
      <c r="B113" s="13" t="s">
        <v>98</v>
      </c>
      <c r="C113" s="13">
        <v>21</v>
      </c>
      <c r="D113" s="13"/>
      <c r="E113" s="14"/>
    </row>
    <row r="114" spans="1:5" ht="15.75">
      <c r="A114" s="13">
        <v>721400</v>
      </c>
      <c r="B114" s="13" t="s">
        <v>99</v>
      </c>
      <c r="C114" s="13"/>
      <c r="D114" s="13"/>
      <c r="E114" s="14"/>
    </row>
    <row r="115" spans="1:5" ht="15.75">
      <c r="A115" s="13">
        <v>721500</v>
      </c>
      <c r="B115" s="13" t="s">
        <v>100</v>
      </c>
      <c r="C115" s="13"/>
      <c r="D115" s="13"/>
      <c r="E115" s="14"/>
    </row>
    <row r="116" spans="1:5" ht="15.75">
      <c r="A116" s="13">
        <v>721600</v>
      </c>
      <c r="B116" s="13" t="s">
        <v>101</v>
      </c>
      <c r="C116" s="13"/>
      <c r="D116" s="13"/>
      <c r="E116" s="14"/>
    </row>
    <row r="117" spans="1:5" ht="15.75">
      <c r="A117" s="13">
        <v>721900</v>
      </c>
      <c r="B117" s="13" t="s">
        <v>102</v>
      </c>
      <c r="C117" s="13"/>
      <c r="D117" s="13"/>
      <c r="E117" s="14"/>
    </row>
    <row r="118" spans="1:5" ht="15.75">
      <c r="A118" s="10">
        <v>722000</v>
      </c>
      <c r="B118" s="11" t="s">
        <v>18</v>
      </c>
      <c r="C118" s="11">
        <f>SUM(C119:C123)</f>
        <v>1551886</v>
      </c>
      <c r="D118" s="11">
        <f>SUM(D119:D123)</f>
        <v>1702499</v>
      </c>
      <c r="E118" s="12">
        <f t="shared" si="3"/>
        <v>109.70515875521799</v>
      </c>
    </row>
    <row r="119" spans="1:5" ht="15.75">
      <c r="A119" s="13">
        <v>722100</v>
      </c>
      <c r="B119" s="13" t="s">
        <v>103</v>
      </c>
      <c r="C119" s="15">
        <v>17508</v>
      </c>
      <c r="D119" s="15">
        <v>18161</v>
      </c>
      <c r="E119" s="14">
        <f t="shared" si="3"/>
        <v>103.72972355494601</v>
      </c>
    </row>
    <row r="120" spans="1:5" ht="15.75">
      <c r="A120" s="13">
        <v>722200</v>
      </c>
      <c r="B120" s="13" t="s">
        <v>104</v>
      </c>
      <c r="C120" s="13"/>
      <c r="D120" s="13"/>
      <c r="E120" s="14"/>
    </row>
    <row r="121" spans="1:5" ht="15.75">
      <c r="A121" s="13">
        <v>722300</v>
      </c>
      <c r="B121" s="13" t="s">
        <v>105</v>
      </c>
      <c r="C121" s="13">
        <v>32509</v>
      </c>
      <c r="D121" s="13">
        <v>21371</v>
      </c>
      <c r="E121" s="14">
        <f t="shared" si="3"/>
        <v>65.738718508720694</v>
      </c>
    </row>
    <row r="122" spans="1:5" ht="15.75">
      <c r="A122" s="13">
        <v>722400</v>
      </c>
      <c r="B122" s="13" t="s">
        <v>106</v>
      </c>
      <c r="C122" s="15">
        <v>153300</v>
      </c>
      <c r="D122" s="15">
        <v>188328</v>
      </c>
      <c r="E122" s="14">
        <f t="shared" si="3"/>
        <v>122.849315068493</v>
      </c>
    </row>
    <row r="123" spans="1:5" ht="15.75">
      <c r="A123" s="13">
        <v>722500</v>
      </c>
      <c r="B123" s="13" t="s">
        <v>107</v>
      </c>
      <c r="C123" s="15">
        <v>1348569</v>
      </c>
      <c r="D123" s="15">
        <v>1474639</v>
      </c>
      <c r="E123" s="14">
        <f t="shared" si="3"/>
        <v>109.34842785204199</v>
      </c>
    </row>
    <row r="124" spans="1:5" ht="15.75">
      <c r="A124" s="10">
        <v>723000</v>
      </c>
      <c r="B124" s="11" t="s">
        <v>19</v>
      </c>
      <c r="C124" s="17"/>
      <c r="D124" s="11">
        <f>D125</f>
        <v>3214</v>
      </c>
      <c r="E124" s="12"/>
    </row>
    <row r="125" spans="1:5" ht="15.75">
      <c r="A125" s="13">
        <v>723100</v>
      </c>
      <c r="B125" s="13" t="s">
        <v>19</v>
      </c>
      <c r="C125" s="15"/>
      <c r="D125" s="15">
        <v>3214</v>
      </c>
      <c r="E125" s="14"/>
    </row>
    <row r="126" spans="1:5" ht="30.75">
      <c r="A126" s="10">
        <v>728000</v>
      </c>
      <c r="B126" s="37" t="s">
        <v>108</v>
      </c>
      <c r="C126" s="11">
        <f>C127</f>
        <v>0</v>
      </c>
      <c r="D126" s="11">
        <f>D127</f>
        <v>0</v>
      </c>
      <c r="E126" s="12"/>
    </row>
    <row r="127" spans="1:5" ht="30.75">
      <c r="A127" s="13">
        <v>728200</v>
      </c>
      <c r="B127" s="16" t="s">
        <v>109</v>
      </c>
      <c r="C127" s="13"/>
      <c r="D127" s="13"/>
      <c r="E127" s="14"/>
    </row>
    <row r="128" spans="1:5" ht="15.75">
      <c r="A128" s="10">
        <v>729000</v>
      </c>
      <c r="B128" s="11" t="s">
        <v>20</v>
      </c>
      <c r="C128" s="11">
        <f>C129</f>
        <v>23602</v>
      </c>
      <c r="D128" s="11">
        <f>D129</f>
        <v>11137</v>
      </c>
      <c r="E128" s="12">
        <f t="shared" si="3"/>
        <v>47.186679094992002</v>
      </c>
    </row>
    <row r="129" spans="1:5" ht="15.75">
      <c r="A129" s="13">
        <v>729100</v>
      </c>
      <c r="B129" s="13" t="s">
        <v>20</v>
      </c>
      <c r="C129" s="13">
        <v>23602</v>
      </c>
      <c r="D129" s="13">
        <v>11137</v>
      </c>
      <c r="E129" s="14">
        <f t="shared" si="3"/>
        <v>47.186679094992002</v>
      </c>
    </row>
    <row r="130" spans="1:5" ht="15.75">
      <c r="A130" s="33">
        <v>730000</v>
      </c>
      <c r="B130" s="8" t="s">
        <v>110</v>
      </c>
      <c r="C130" s="8">
        <f>C131</f>
        <v>1956</v>
      </c>
      <c r="D130" s="8">
        <f>D131</f>
        <v>39510</v>
      </c>
      <c r="E130" s="32">
        <f t="shared" si="3"/>
        <v>2019.9386503067501</v>
      </c>
    </row>
    <row r="131" spans="1:5" ht="15.75">
      <c r="A131" s="10">
        <v>731000</v>
      </c>
      <c r="B131" s="11" t="s">
        <v>21</v>
      </c>
      <c r="C131" s="11">
        <f>SUM(C132:C133)</f>
        <v>1956</v>
      </c>
      <c r="D131" s="11">
        <f>SUM(D132:D133)</f>
        <v>39510</v>
      </c>
      <c r="E131" s="12">
        <f t="shared" si="3"/>
        <v>2019.9386503067501</v>
      </c>
    </row>
    <row r="132" spans="1:5" ht="15.75">
      <c r="A132" s="13">
        <v>731100</v>
      </c>
      <c r="B132" s="13" t="s">
        <v>111</v>
      </c>
      <c r="C132" s="13">
        <v>1956</v>
      </c>
      <c r="D132" s="13"/>
      <c r="E132" s="14">
        <f t="shared" si="3"/>
        <v>0</v>
      </c>
    </row>
    <row r="133" spans="1:5" ht="15.75">
      <c r="A133" s="13">
        <v>731200</v>
      </c>
      <c r="B133" s="13" t="s">
        <v>112</v>
      </c>
      <c r="C133" s="13"/>
      <c r="D133" s="13">
        <v>39510</v>
      </c>
      <c r="E133" s="14"/>
    </row>
    <row r="134" spans="1:5" ht="15.75">
      <c r="A134" s="33">
        <v>780000</v>
      </c>
      <c r="B134" s="8" t="s">
        <v>113</v>
      </c>
      <c r="C134" s="8">
        <f>C135+C141</f>
        <v>637814</v>
      </c>
      <c r="D134" s="8">
        <f>D135+D141</f>
        <v>463697</v>
      </c>
      <c r="E134" s="32">
        <f t="shared" si="3"/>
        <v>72.700975519508802</v>
      </c>
    </row>
    <row r="135" spans="1:5" ht="15.75">
      <c r="A135" s="10">
        <v>787000</v>
      </c>
      <c r="B135" s="11" t="s">
        <v>36</v>
      </c>
      <c r="C135" s="11">
        <f>SUM(C136:C140)</f>
        <v>637814</v>
      </c>
      <c r="D135" s="11">
        <f>SUM(D136:D140)</f>
        <v>463697</v>
      </c>
      <c r="E135" s="12">
        <f t="shared" si="3"/>
        <v>72.700975519508802</v>
      </c>
    </row>
    <row r="136" spans="1:5" ht="15.75">
      <c r="A136" s="13">
        <v>787100</v>
      </c>
      <c r="B136" s="13" t="s">
        <v>114</v>
      </c>
      <c r="C136" s="13"/>
      <c r="D136" s="13">
        <v>1699</v>
      </c>
      <c r="E136" s="14"/>
    </row>
    <row r="137" spans="1:5" ht="15.75">
      <c r="A137" s="13">
        <v>787200</v>
      </c>
      <c r="B137" s="13" t="s">
        <v>115</v>
      </c>
      <c r="C137" s="13">
        <v>637796</v>
      </c>
      <c r="D137" s="13">
        <v>461824</v>
      </c>
      <c r="E137" s="14">
        <f t="shared" si="3"/>
        <v>72.409359732579105</v>
      </c>
    </row>
    <row r="138" spans="1:5" ht="15.75">
      <c r="A138" s="13">
        <v>787300</v>
      </c>
      <c r="B138" s="13" t="s">
        <v>116</v>
      </c>
      <c r="C138" s="13">
        <v>18</v>
      </c>
      <c r="D138" s="13">
        <v>174</v>
      </c>
      <c r="E138" s="14">
        <f t="shared" si="3"/>
        <v>966.66666666666697</v>
      </c>
    </row>
    <row r="139" spans="1:5" ht="15.75">
      <c r="A139" s="13">
        <v>787400</v>
      </c>
      <c r="B139" s="13" t="s">
        <v>117</v>
      </c>
      <c r="C139" s="13"/>
      <c r="D139" s="13"/>
      <c r="E139" s="14"/>
    </row>
    <row r="140" spans="1:5" ht="15.75">
      <c r="A140" s="13">
        <v>787900</v>
      </c>
      <c r="B140" s="13" t="s">
        <v>118</v>
      </c>
      <c r="C140" s="13"/>
      <c r="D140" s="13"/>
      <c r="E140" s="14"/>
    </row>
    <row r="141" spans="1:5" ht="15.75">
      <c r="A141" s="10">
        <v>788000</v>
      </c>
      <c r="B141" s="11" t="s">
        <v>119</v>
      </c>
      <c r="C141" s="11"/>
      <c r="D141" s="11">
        <f>D142</f>
        <v>0</v>
      </c>
      <c r="E141" s="12"/>
    </row>
    <row r="142" spans="1:5" ht="15.75">
      <c r="A142" s="38">
        <v>788100</v>
      </c>
      <c r="B142" s="13" t="s">
        <v>120</v>
      </c>
      <c r="C142" s="38"/>
      <c r="D142" s="38"/>
      <c r="E142" s="14"/>
    </row>
    <row r="143" spans="1:5" ht="15.75">
      <c r="A143" s="30" t="s">
        <v>121</v>
      </c>
      <c r="B143" s="39"/>
      <c r="C143" s="8">
        <f>C144</f>
        <v>26488</v>
      </c>
      <c r="D143" s="8">
        <f>D144</f>
        <v>64927</v>
      </c>
      <c r="E143" s="32">
        <f t="shared" si="3"/>
        <v>245.11854424645099</v>
      </c>
    </row>
    <row r="144" spans="1:5" ht="15.75">
      <c r="A144" s="40">
        <v>810000</v>
      </c>
      <c r="B144" s="41" t="s">
        <v>122</v>
      </c>
      <c r="C144" s="41">
        <f>C145+C151+C153+C158+C160+C162</f>
        <v>26488</v>
      </c>
      <c r="D144" s="41">
        <f>D145+D151+D153+D158+D160+D162</f>
        <v>64927</v>
      </c>
      <c r="E144" s="32">
        <f t="shared" si="3"/>
        <v>245.11854424645099</v>
      </c>
    </row>
    <row r="145" spans="1:5" ht="15.75">
      <c r="A145" s="34">
        <v>811000</v>
      </c>
      <c r="B145" s="35" t="s">
        <v>43</v>
      </c>
      <c r="C145" s="35"/>
      <c r="D145" s="35">
        <f>SUM(D146:D150)</f>
        <v>0</v>
      </c>
      <c r="E145" s="12"/>
    </row>
    <row r="146" spans="1:5" ht="15.75">
      <c r="A146" s="13">
        <v>811100</v>
      </c>
      <c r="B146" s="13" t="s">
        <v>123</v>
      </c>
      <c r="C146" s="13"/>
      <c r="D146" s="13"/>
      <c r="E146" s="14"/>
    </row>
    <row r="147" spans="1:5" ht="15.75">
      <c r="A147" s="13">
        <v>811200</v>
      </c>
      <c r="B147" s="13" t="s">
        <v>124</v>
      </c>
      <c r="C147" s="13"/>
      <c r="D147" s="13"/>
      <c r="E147" s="14"/>
    </row>
    <row r="148" spans="1:5" ht="15.75">
      <c r="A148" s="13">
        <v>811300</v>
      </c>
      <c r="B148" s="13" t="s">
        <v>125</v>
      </c>
      <c r="C148" s="13"/>
      <c r="D148" s="13"/>
      <c r="E148" s="14"/>
    </row>
    <row r="149" spans="1:5" ht="15.75">
      <c r="A149" s="13">
        <v>811400</v>
      </c>
      <c r="B149" s="13" t="s">
        <v>126</v>
      </c>
      <c r="C149" s="13"/>
      <c r="D149" s="13"/>
      <c r="E149" s="14"/>
    </row>
    <row r="150" spans="1:5" ht="15.75">
      <c r="A150" s="13">
        <v>811900</v>
      </c>
      <c r="B150" s="13" t="s">
        <v>127</v>
      </c>
      <c r="C150" s="13"/>
      <c r="D150" s="13"/>
      <c r="E150" s="14"/>
    </row>
    <row r="151" spans="1:5" ht="15.75">
      <c r="A151" s="10">
        <v>812000</v>
      </c>
      <c r="B151" s="11" t="s">
        <v>44</v>
      </c>
      <c r="C151" s="11"/>
      <c r="D151" s="11">
        <f>D152</f>
        <v>0</v>
      </c>
      <c r="E151" s="12"/>
    </row>
    <row r="152" spans="1:5" ht="15.75">
      <c r="A152" s="13">
        <v>812100</v>
      </c>
      <c r="B152" s="13" t="s">
        <v>44</v>
      </c>
      <c r="C152" s="13"/>
      <c r="D152" s="13"/>
      <c r="E152" s="14"/>
    </row>
    <row r="153" spans="1:5" ht="15.75">
      <c r="A153" s="10">
        <v>813000</v>
      </c>
      <c r="B153" s="11" t="s">
        <v>45</v>
      </c>
      <c r="C153" s="11">
        <f>SUM(C154:C157)</f>
        <v>26488</v>
      </c>
      <c r="D153" s="11">
        <f>SUM(D154:D157)</f>
        <v>64927</v>
      </c>
      <c r="E153" s="12">
        <f t="shared" ref="E153:E164" si="4">D153/C153*100</f>
        <v>245.11854424645099</v>
      </c>
    </row>
    <row r="154" spans="1:5" ht="15.75">
      <c r="A154" s="42">
        <v>813100</v>
      </c>
      <c r="B154" s="13" t="s">
        <v>128</v>
      </c>
      <c r="C154" s="13">
        <v>26488</v>
      </c>
      <c r="D154" s="13">
        <v>64927</v>
      </c>
      <c r="E154" s="14">
        <f t="shared" si="4"/>
        <v>245.11854424645099</v>
      </c>
    </row>
    <row r="155" spans="1:5" ht="15.75">
      <c r="A155" s="42">
        <v>813200</v>
      </c>
      <c r="B155" s="13" t="s">
        <v>129</v>
      </c>
      <c r="C155" s="13"/>
      <c r="D155" s="13"/>
      <c r="E155" s="14"/>
    </row>
    <row r="156" spans="1:5" ht="15.75">
      <c r="A156" s="19">
        <v>813300</v>
      </c>
      <c r="B156" s="13" t="s">
        <v>130</v>
      </c>
      <c r="C156" s="13"/>
      <c r="D156" s="13"/>
      <c r="E156" s="14"/>
    </row>
    <row r="157" spans="1:5" ht="15.75">
      <c r="A157" s="19">
        <v>813900</v>
      </c>
      <c r="B157" s="13" t="s">
        <v>131</v>
      </c>
      <c r="C157" s="13"/>
      <c r="D157" s="13"/>
      <c r="E157" s="14"/>
    </row>
    <row r="158" spans="1:5" ht="31.5">
      <c r="A158" s="10">
        <v>814000</v>
      </c>
      <c r="B158" s="20" t="s">
        <v>132</v>
      </c>
      <c r="C158" s="11"/>
      <c r="D158" s="11">
        <f>D159</f>
        <v>0</v>
      </c>
      <c r="E158" s="12"/>
    </row>
    <row r="159" spans="1:5" ht="30.75">
      <c r="A159" s="19">
        <v>814100</v>
      </c>
      <c r="B159" s="16" t="s">
        <v>132</v>
      </c>
      <c r="C159" s="13"/>
      <c r="D159" s="13"/>
      <c r="E159" s="14"/>
    </row>
    <row r="160" spans="1:5" ht="15.75">
      <c r="A160" s="10">
        <v>815000</v>
      </c>
      <c r="B160" s="11" t="s">
        <v>47</v>
      </c>
      <c r="C160" s="11"/>
      <c r="D160" s="11">
        <f>D161</f>
        <v>0</v>
      </c>
      <c r="E160" s="12"/>
    </row>
    <row r="161" spans="1:5" ht="15.75">
      <c r="A161" s="19">
        <v>815100</v>
      </c>
      <c r="B161" s="13" t="s">
        <v>47</v>
      </c>
      <c r="C161" s="13"/>
      <c r="D161" s="13"/>
      <c r="E161" s="14"/>
    </row>
    <row r="162" spans="1:5" ht="31.5">
      <c r="A162" s="10">
        <v>816000</v>
      </c>
      <c r="B162" s="20" t="s">
        <v>133</v>
      </c>
      <c r="C162" s="11"/>
      <c r="D162" s="11">
        <f>D163</f>
        <v>0</v>
      </c>
      <c r="E162" s="12"/>
    </row>
    <row r="163" spans="1:5" ht="30.75">
      <c r="A163" s="19">
        <v>816100</v>
      </c>
      <c r="B163" s="16" t="s">
        <v>133</v>
      </c>
      <c r="C163" s="13"/>
      <c r="D163" s="13"/>
      <c r="E163" s="14"/>
    </row>
    <row r="164" spans="1:5" ht="15.75">
      <c r="A164" s="30"/>
      <c r="B164" s="39" t="s">
        <v>134</v>
      </c>
      <c r="C164" s="39">
        <f>C84+C143</f>
        <v>7003279</v>
      </c>
      <c r="D164" s="39">
        <f>D84+D143</f>
        <v>7766725</v>
      </c>
      <c r="E164" s="32">
        <f t="shared" si="4"/>
        <v>110.901264964597</v>
      </c>
    </row>
    <row r="165" spans="1:5" ht="15.75">
      <c r="A165" s="2"/>
      <c r="B165" s="2"/>
      <c r="C165" s="2"/>
      <c r="D165" s="2"/>
      <c r="E165" s="26"/>
    </row>
    <row r="166" spans="1:5" ht="15.75">
      <c r="A166" s="1" t="s">
        <v>135</v>
      </c>
      <c r="B166" s="1"/>
      <c r="C166" s="2"/>
      <c r="D166" s="2"/>
      <c r="E166" s="26"/>
    </row>
    <row r="167" spans="1:5" ht="15.75">
      <c r="A167" s="2"/>
      <c r="B167" s="2"/>
      <c r="C167" s="2"/>
      <c r="D167" s="2"/>
      <c r="E167" s="26"/>
    </row>
    <row r="168" spans="1:5" ht="31.5">
      <c r="A168" s="5" t="s">
        <v>1</v>
      </c>
      <c r="B168" s="4" t="s">
        <v>136</v>
      </c>
      <c r="C168" s="5" t="s">
        <v>3</v>
      </c>
      <c r="D168" s="5" t="s">
        <v>4</v>
      </c>
      <c r="E168" s="27" t="s">
        <v>5</v>
      </c>
    </row>
    <row r="169" spans="1:5" ht="15.75">
      <c r="A169" s="28">
        <v>1</v>
      </c>
      <c r="B169" s="28">
        <v>2</v>
      </c>
      <c r="C169" s="28">
        <v>3</v>
      </c>
      <c r="D169" s="28">
        <v>4</v>
      </c>
      <c r="E169" s="29">
        <v>5</v>
      </c>
    </row>
    <row r="170" spans="1:5" ht="15.75">
      <c r="A170" s="30" t="s">
        <v>137</v>
      </c>
      <c r="B170" s="31"/>
      <c r="C170" s="8">
        <f>C171+C202+C207</f>
        <v>5892889</v>
      </c>
      <c r="D170" s="8">
        <f>D171+D202+D207</f>
        <v>6845733</v>
      </c>
      <c r="E170" s="32">
        <f t="shared" ref="E170:E220" si="5">D170/C170*100</f>
        <v>116.16938652671</v>
      </c>
    </row>
    <row r="171" spans="1:5" ht="15.75">
      <c r="A171" s="40">
        <v>410000</v>
      </c>
      <c r="B171" s="41" t="s">
        <v>26</v>
      </c>
      <c r="C171" s="41">
        <f>C172+C177+C186+C189+C191+C194+C197+C200</f>
        <v>5874294</v>
      </c>
      <c r="D171" s="41">
        <f>D172+D177+D186+D189+D191+D194+D197+D200</f>
        <v>6739293</v>
      </c>
      <c r="E171" s="32">
        <f t="shared" si="5"/>
        <v>114.725156759263</v>
      </c>
    </row>
    <row r="172" spans="1:5" ht="15.75">
      <c r="A172" s="10">
        <v>411000</v>
      </c>
      <c r="B172" s="11" t="s">
        <v>138</v>
      </c>
      <c r="C172" s="11">
        <f>SUM(C173:C176)</f>
        <v>3578173</v>
      </c>
      <c r="D172" s="11">
        <f>SUM(D173:D176)</f>
        <v>4018738</v>
      </c>
      <c r="E172" s="12">
        <f t="shared" si="5"/>
        <v>112.31256845323</v>
      </c>
    </row>
    <row r="173" spans="1:5" ht="15.75">
      <c r="A173" s="13">
        <v>411100</v>
      </c>
      <c r="B173" s="13" t="s">
        <v>139</v>
      </c>
      <c r="C173" s="13">
        <v>3088211</v>
      </c>
      <c r="D173" s="13">
        <v>3417683</v>
      </c>
      <c r="E173" s="14">
        <f t="shared" si="5"/>
        <v>110.668701069972</v>
      </c>
    </row>
    <row r="174" spans="1:5" ht="15.75">
      <c r="A174" s="13">
        <v>411200</v>
      </c>
      <c r="B174" s="13" t="s">
        <v>140</v>
      </c>
      <c r="C174" s="13">
        <v>457008</v>
      </c>
      <c r="D174" s="13">
        <v>553031</v>
      </c>
      <c r="E174" s="14">
        <f t="shared" si="5"/>
        <v>121.011229562721</v>
      </c>
    </row>
    <row r="175" spans="1:5" ht="30.75">
      <c r="A175" s="13">
        <v>411300</v>
      </c>
      <c r="B175" s="16" t="s">
        <v>141</v>
      </c>
      <c r="C175" s="13">
        <v>7809</v>
      </c>
      <c r="D175" s="13">
        <v>18099</v>
      </c>
      <c r="E175" s="14">
        <f t="shared" si="5"/>
        <v>231.77103342297301</v>
      </c>
    </row>
    <row r="176" spans="1:5" ht="15.75">
      <c r="A176" s="13">
        <v>411400</v>
      </c>
      <c r="B176" s="13" t="s">
        <v>142</v>
      </c>
      <c r="C176" s="13">
        <v>25145</v>
      </c>
      <c r="D176" s="13">
        <v>29925</v>
      </c>
      <c r="E176" s="14">
        <f t="shared" si="5"/>
        <v>119.009743487771</v>
      </c>
    </row>
    <row r="177" spans="1:5" ht="15.75">
      <c r="A177" s="10">
        <v>412000</v>
      </c>
      <c r="B177" s="11" t="s">
        <v>28</v>
      </c>
      <c r="C177" s="11">
        <f>SUM(C178:C185)</f>
        <v>866077</v>
      </c>
      <c r="D177" s="11">
        <f>SUM(D178:D185)</f>
        <v>1005275</v>
      </c>
      <c r="E177" s="12">
        <f t="shared" si="5"/>
        <v>116.072242999179</v>
      </c>
    </row>
    <row r="178" spans="1:5" ht="30.75">
      <c r="A178" s="13">
        <v>412200</v>
      </c>
      <c r="B178" s="16" t="s">
        <v>143</v>
      </c>
      <c r="C178" s="13">
        <v>178102</v>
      </c>
      <c r="D178" s="13">
        <v>203075</v>
      </c>
      <c r="E178" s="14">
        <f t="shared" si="5"/>
        <v>114.02174035103501</v>
      </c>
    </row>
    <row r="179" spans="1:5" ht="15.75">
      <c r="A179" s="13">
        <v>412300</v>
      </c>
      <c r="B179" s="13" t="s">
        <v>144</v>
      </c>
      <c r="C179" s="13">
        <v>36981</v>
      </c>
      <c r="D179" s="13">
        <v>34001</v>
      </c>
      <c r="E179" s="14">
        <f t="shared" si="5"/>
        <v>91.941807955436602</v>
      </c>
    </row>
    <row r="180" spans="1:5" ht="15.75">
      <c r="A180" s="13">
        <v>412400</v>
      </c>
      <c r="B180" s="13" t="s">
        <v>145</v>
      </c>
      <c r="C180" s="13">
        <v>8253</v>
      </c>
      <c r="D180" s="13">
        <v>2391</v>
      </c>
      <c r="E180" s="14">
        <f t="shared" si="5"/>
        <v>28.9712831697565</v>
      </c>
    </row>
    <row r="181" spans="1:5" ht="15.75">
      <c r="A181" s="13">
        <v>412500</v>
      </c>
      <c r="B181" s="13" t="s">
        <v>146</v>
      </c>
      <c r="C181" s="13">
        <v>58161</v>
      </c>
      <c r="D181" s="13">
        <v>64621</v>
      </c>
      <c r="E181" s="14">
        <f t="shared" si="5"/>
        <v>111.10709925895399</v>
      </c>
    </row>
    <row r="182" spans="1:5" ht="15.75">
      <c r="A182" s="13">
        <v>412600</v>
      </c>
      <c r="B182" s="13" t="s">
        <v>147</v>
      </c>
      <c r="C182" s="13">
        <v>33138</v>
      </c>
      <c r="D182" s="13">
        <v>103965</v>
      </c>
      <c r="E182" s="14">
        <f t="shared" si="5"/>
        <v>313.733478182147</v>
      </c>
    </row>
    <row r="183" spans="1:5" ht="15.75">
      <c r="A183" s="13">
        <v>412700</v>
      </c>
      <c r="B183" s="13" t="s">
        <v>148</v>
      </c>
      <c r="C183" s="13">
        <v>66461</v>
      </c>
      <c r="D183" s="13">
        <v>68391</v>
      </c>
      <c r="E183" s="14">
        <f t="shared" si="5"/>
        <v>102.903958712628</v>
      </c>
    </row>
    <row r="184" spans="1:5" ht="15.75">
      <c r="A184" s="13">
        <v>412800</v>
      </c>
      <c r="B184" s="13" t="s">
        <v>149</v>
      </c>
      <c r="C184" s="13">
        <v>199242</v>
      </c>
      <c r="D184" s="13">
        <v>219448</v>
      </c>
      <c r="E184" s="14">
        <f t="shared" si="5"/>
        <v>110.141436042601</v>
      </c>
    </row>
    <row r="185" spans="1:5" ht="15.75">
      <c r="A185" s="13">
        <v>412900</v>
      </c>
      <c r="B185" s="13" t="s">
        <v>150</v>
      </c>
      <c r="C185" s="13">
        <v>285739</v>
      </c>
      <c r="D185" s="13">
        <v>309383</v>
      </c>
      <c r="E185" s="14">
        <f t="shared" si="5"/>
        <v>108.274684239813</v>
      </c>
    </row>
    <row r="186" spans="1:5" ht="15.75">
      <c r="A186" s="10">
        <v>413000</v>
      </c>
      <c r="B186" s="11" t="s">
        <v>151</v>
      </c>
      <c r="C186" s="11">
        <f>SUM(C187:C188)</f>
        <v>39880</v>
      </c>
      <c r="D186" s="11">
        <f>SUM(D187:D188)</f>
        <v>41801</v>
      </c>
      <c r="E186" s="12">
        <f t="shared" si="5"/>
        <v>104.81695085255799</v>
      </c>
    </row>
    <row r="187" spans="1:5" ht="15.75">
      <c r="A187" s="13">
        <v>413300</v>
      </c>
      <c r="B187" s="13" t="s">
        <v>152</v>
      </c>
      <c r="C187" s="13">
        <v>39880</v>
      </c>
      <c r="D187" s="13">
        <v>41801</v>
      </c>
      <c r="E187" s="14">
        <f t="shared" si="5"/>
        <v>104.81695085255799</v>
      </c>
    </row>
    <row r="188" spans="1:5" ht="15.75">
      <c r="A188" s="13">
        <v>413400</v>
      </c>
      <c r="B188" s="13" t="s">
        <v>153</v>
      </c>
      <c r="C188" s="13"/>
      <c r="D188" s="13"/>
      <c r="E188" s="14"/>
    </row>
    <row r="189" spans="1:5" ht="15.75">
      <c r="A189" s="10">
        <v>414000</v>
      </c>
      <c r="B189" s="11" t="s">
        <v>154</v>
      </c>
      <c r="C189" s="11">
        <f>C190</f>
        <v>63366</v>
      </c>
      <c r="D189" s="11">
        <f>D190</f>
        <v>78744</v>
      </c>
      <c r="E189" s="12">
        <f t="shared" si="5"/>
        <v>124.26853517659301</v>
      </c>
    </row>
    <row r="190" spans="1:5" ht="15.75">
      <c r="A190" s="13">
        <v>414100</v>
      </c>
      <c r="B190" s="13" t="s">
        <v>154</v>
      </c>
      <c r="C190" s="13">
        <v>63366</v>
      </c>
      <c r="D190" s="13">
        <v>78744</v>
      </c>
      <c r="E190" s="14">
        <f t="shared" si="5"/>
        <v>124.26853517659301</v>
      </c>
    </row>
    <row r="191" spans="1:5" ht="15.75">
      <c r="A191" s="10">
        <v>415000</v>
      </c>
      <c r="B191" s="11" t="s">
        <v>21</v>
      </c>
      <c r="C191" s="11">
        <f>C192+C193</f>
        <v>431849</v>
      </c>
      <c r="D191" s="11">
        <f>D192+D193</f>
        <v>644373</v>
      </c>
      <c r="E191" s="12">
        <f t="shared" si="5"/>
        <v>149.21257198696799</v>
      </c>
    </row>
    <row r="192" spans="1:5" ht="15.75">
      <c r="A192" s="13">
        <v>415100</v>
      </c>
      <c r="B192" s="13" t="s">
        <v>155</v>
      </c>
      <c r="C192" s="13"/>
      <c r="D192" s="13"/>
      <c r="E192" s="14"/>
    </row>
    <row r="193" spans="1:5" ht="15.75">
      <c r="A193" s="13">
        <v>415200</v>
      </c>
      <c r="B193" s="13" t="s">
        <v>156</v>
      </c>
      <c r="C193" s="13">
        <v>431849</v>
      </c>
      <c r="D193" s="13">
        <v>644373</v>
      </c>
      <c r="E193" s="14">
        <f t="shared" si="5"/>
        <v>149.21257198696799</v>
      </c>
    </row>
    <row r="194" spans="1:5" ht="31.5">
      <c r="A194" s="10">
        <v>416000</v>
      </c>
      <c r="B194" s="20" t="s">
        <v>157</v>
      </c>
      <c r="C194" s="11">
        <f>SUM(C195:C196)</f>
        <v>879479</v>
      </c>
      <c r="D194" s="11">
        <f>SUM(D195:D196)</f>
        <v>929991</v>
      </c>
      <c r="E194" s="12">
        <f t="shared" si="5"/>
        <v>105.743400354073</v>
      </c>
    </row>
    <row r="195" spans="1:5" ht="30.75">
      <c r="A195" s="13">
        <v>416100</v>
      </c>
      <c r="B195" s="16" t="s">
        <v>158</v>
      </c>
      <c r="C195" s="13">
        <v>842766</v>
      </c>
      <c r="D195" s="13">
        <v>894055</v>
      </c>
      <c r="E195" s="14">
        <f t="shared" si="5"/>
        <v>106.085793684131</v>
      </c>
    </row>
    <row r="196" spans="1:5" ht="30.75">
      <c r="A196" s="13">
        <v>416300</v>
      </c>
      <c r="B196" s="16" t="s">
        <v>159</v>
      </c>
      <c r="C196" s="13">
        <v>36713</v>
      </c>
      <c r="D196" s="13">
        <v>35936</v>
      </c>
      <c r="E196" s="14">
        <f t="shared" si="5"/>
        <v>97.883583471794694</v>
      </c>
    </row>
    <row r="197" spans="1:5" ht="47.25">
      <c r="A197" s="10">
        <v>418000</v>
      </c>
      <c r="B197" s="20" t="s">
        <v>160</v>
      </c>
      <c r="C197" s="11">
        <f>SUM(C198+C199)</f>
        <v>15470</v>
      </c>
      <c r="D197" s="11">
        <f>SUM(D198+D199)</f>
        <v>19055</v>
      </c>
      <c r="E197" s="12">
        <f t="shared" si="5"/>
        <v>123.173884938591</v>
      </c>
    </row>
    <row r="198" spans="1:5" ht="15.75">
      <c r="A198" s="13">
        <v>418100</v>
      </c>
      <c r="B198" s="13" t="s">
        <v>161</v>
      </c>
      <c r="C198" s="13">
        <v>15470</v>
      </c>
      <c r="D198" s="13">
        <v>14667</v>
      </c>
      <c r="E198" s="14">
        <f t="shared" si="5"/>
        <v>94.809308338720101</v>
      </c>
    </row>
    <row r="199" spans="1:5" ht="15.75">
      <c r="A199" s="13">
        <v>418400</v>
      </c>
      <c r="B199" s="13" t="s">
        <v>162</v>
      </c>
      <c r="C199" s="13"/>
      <c r="D199" s="13">
        <v>4388</v>
      </c>
      <c r="E199" s="14"/>
    </row>
    <row r="200" spans="1:5" ht="15.75">
      <c r="A200" s="10">
        <v>419000</v>
      </c>
      <c r="B200" s="11" t="s">
        <v>34</v>
      </c>
      <c r="C200" s="11">
        <f>C201</f>
        <v>0</v>
      </c>
      <c r="D200" s="11">
        <f>D201</f>
        <v>1316</v>
      </c>
      <c r="E200" s="12"/>
    </row>
    <row r="201" spans="1:5" ht="15.75">
      <c r="A201" s="13">
        <v>419100</v>
      </c>
      <c r="B201" s="13" t="s">
        <v>34</v>
      </c>
      <c r="C201" s="13"/>
      <c r="D201" s="13">
        <v>1316</v>
      </c>
      <c r="E201" s="14"/>
    </row>
    <row r="202" spans="1:5" ht="15.75">
      <c r="A202" s="33">
        <v>480000</v>
      </c>
      <c r="B202" s="8" t="s">
        <v>35</v>
      </c>
      <c r="C202" s="8">
        <f>C203</f>
        <v>18595</v>
      </c>
      <c r="D202" s="8">
        <f>D203</f>
        <v>106440</v>
      </c>
      <c r="E202" s="32">
        <f t="shared" si="5"/>
        <v>572.41193869319704</v>
      </c>
    </row>
    <row r="203" spans="1:5" ht="15.75">
      <c r="A203" s="10">
        <v>487000</v>
      </c>
      <c r="B203" s="11" t="s">
        <v>36</v>
      </c>
      <c r="C203" s="11">
        <f>SUM(C204:C206)</f>
        <v>18595</v>
      </c>
      <c r="D203" s="11">
        <f>SUM(D204:D206)</f>
        <v>106440</v>
      </c>
      <c r="E203" s="12">
        <f t="shared" si="5"/>
        <v>572.41193869319704</v>
      </c>
    </row>
    <row r="204" spans="1:5" ht="15.75">
      <c r="A204" s="13">
        <v>487200</v>
      </c>
      <c r="B204" s="13" t="s">
        <v>163</v>
      </c>
      <c r="C204" s="13">
        <v>649</v>
      </c>
      <c r="D204" s="13">
        <v>86840</v>
      </c>
      <c r="E204" s="14">
        <f t="shared" si="5"/>
        <v>13380.5855161787</v>
      </c>
    </row>
    <row r="205" spans="1:5" ht="15.75">
      <c r="A205" s="13">
        <v>487300</v>
      </c>
      <c r="B205" s="13" t="s">
        <v>164</v>
      </c>
      <c r="C205" s="13">
        <v>138</v>
      </c>
      <c r="D205" s="13">
        <v>209</v>
      </c>
      <c r="E205" s="14">
        <f t="shared" si="5"/>
        <v>151.44927536231901</v>
      </c>
    </row>
    <row r="206" spans="1:5" ht="15.75">
      <c r="A206" s="13">
        <v>487400</v>
      </c>
      <c r="B206" s="13" t="s">
        <v>165</v>
      </c>
      <c r="C206" s="13">
        <v>17808</v>
      </c>
      <c r="D206" s="13">
        <v>19391</v>
      </c>
      <c r="E206" s="14">
        <f t="shared" si="5"/>
        <v>108.889263252471</v>
      </c>
    </row>
    <row r="207" spans="1:5" ht="15.75">
      <c r="A207" s="17" t="s">
        <v>75</v>
      </c>
      <c r="B207" s="11" t="s">
        <v>39</v>
      </c>
      <c r="C207" s="17">
        <f>C208</f>
        <v>0</v>
      </c>
      <c r="D207" s="17">
        <f>D208</f>
        <v>0</v>
      </c>
      <c r="E207" s="12"/>
    </row>
    <row r="208" spans="1:5" ht="15.75">
      <c r="A208" s="43" t="s">
        <v>75</v>
      </c>
      <c r="B208" s="13" t="s">
        <v>39</v>
      </c>
      <c r="C208" s="44"/>
      <c r="D208" s="44"/>
      <c r="E208" s="14"/>
    </row>
    <row r="209" spans="1:5" ht="15.75">
      <c r="A209" s="30" t="s">
        <v>166</v>
      </c>
      <c r="B209" s="39"/>
      <c r="C209" s="8">
        <f>C210</f>
        <v>455983</v>
      </c>
      <c r="D209" s="8">
        <f>D210</f>
        <v>266400</v>
      </c>
      <c r="E209" s="32">
        <f t="shared" si="5"/>
        <v>58.423230690617899</v>
      </c>
    </row>
    <row r="210" spans="1:5" ht="15.75">
      <c r="A210" s="34">
        <v>510000</v>
      </c>
      <c r="B210" s="35" t="s">
        <v>167</v>
      </c>
      <c r="C210" s="35">
        <f>C211+C216+C218</f>
        <v>455983</v>
      </c>
      <c r="D210" s="35">
        <f>D211+D216+D218</f>
        <v>266400</v>
      </c>
      <c r="E210" s="12">
        <f t="shared" si="5"/>
        <v>58.423230690617899</v>
      </c>
    </row>
    <row r="211" spans="1:5" ht="15.75">
      <c r="A211" s="10">
        <v>511000</v>
      </c>
      <c r="B211" s="11" t="s">
        <v>50</v>
      </c>
      <c r="C211" s="11">
        <f>SUM(C212:C215)</f>
        <v>373912</v>
      </c>
      <c r="D211" s="11">
        <f>SUM(D212:D215)</f>
        <v>154608</v>
      </c>
      <c r="E211" s="12">
        <f t="shared" si="5"/>
        <v>41.348766554697399</v>
      </c>
    </row>
    <row r="212" spans="1:5" ht="15.75">
      <c r="A212" s="42">
        <v>511100</v>
      </c>
      <c r="B212" s="13" t="s">
        <v>168</v>
      </c>
      <c r="C212" s="13">
        <v>333190</v>
      </c>
      <c r="D212" s="13">
        <v>133976</v>
      </c>
      <c r="E212" s="14">
        <f t="shared" si="5"/>
        <v>40.210090338845703</v>
      </c>
    </row>
    <row r="213" spans="1:5" ht="30.75">
      <c r="A213" s="13">
        <v>511200</v>
      </c>
      <c r="B213" s="16" t="s">
        <v>169</v>
      </c>
      <c r="C213" s="13">
        <v>10362</v>
      </c>
      <c r="D213" s="13">
        <v>5327</v>
      </c>
      <c r="E213" s="14">
        <f t="shared" si="5"/>
        <v>51.408994402624998</v>
      </c>
    </row>
    <row r="214" spans="1:5" ht="15.75">
      <c r="A214" s="13">
        <v>511300</v>
      </c>
      <c r="B214" s="13" t="s">
        <v>170</v>
      </c>
      <c r="C214" s="13">
        <v>29589</v>
      </c>
      <c r="D214" s="13">
        <v>15305</v>
      </c>
      <c r="E214" s="14">
        <f t="shared" si="5"/>
        <v>51.725303322180501</v>
      </c>
    </row>
    <row r="215" spans="1:5" ht="15.75">
      <c r="A215" s="13">
        <v>511400</v>
      </c>
      <c r="B215" s="13" t="s">
        <v>171</v>
      </c>
      <c r="C215" s="13">
        <v>771</v>
      </c>
      <c r="D215" s="13"/>
      <c r="E215" s="14"/>
    </row>
    <row r="216" spans="1:5" ht="15.75">
      <c r="A216" s="10">
        <v>512000</v>
      </c>
      <c r="B216" s="11" t="s">
        <v>51</v>
      </c>
      <c r="C216" s="11">
        <f>C217</f>
        <v>0</v>
      </c>
      <c r="D216" s="11">
        <f>D217</f>
        <v>0</v>
      </c>
      <c r="E216" s="12"/>
    </row>
    <row r="217" spans="1:5" ht="15.75">
      <c r="A217" s="13">
        <v>512100</v>
      </c>
      <c r="B217" s="13" t="s">
        <v>51</v>
      </c>
      <c r="C217" s="13"/>
      <c r="D217" s="13"/>
      <c r="E217" s="14"/>
    </row>
    <row r="218" spans="1:5" ht="15.75">
      <c r="A218" s="10">
        <v>516000</v>
      </c>
      <c r="B218" s="11" t="s">
        <v>55</v>
      </c>
      <c r="C218" s="11">
        <f>C219</f>
        <v>82071</v>
      </c>
      <c r="D218" s="11">
        <f>D219</f>
        <v>111792</v>
      </c>
      <c r="E218" s="12">
        <f t="shared" si="5"/>
        <v>136.21376612932701</v>
      </c>
    </row>
    <row r="219" spans="1:5" ht="15.75">
      <c r="A219" s="19">
        <v>516100</v>
      </c>
      <c r="B219" s="13" t="s">
        <v>55</v>
      </c>
      <c r="C219" s="13">
        <v>82071</v>
      </c>
      <c r="D219" s="13">
        <v>111792</v>
      </c>
      <c r="E219" s="14">
        <f t="shared" si="5"/>
        <v>136.21376612932701</v>
      </c>
    </row>
    <row r="220" spans="1:5" ht="15.75">
      <c r="A220" s="45"/>
      <c r="B220" s="39" t="s">
        <v>172</v>
      </c>
      <c r="C220" s="8">
        <f>C170+C209</f>
        <v>6348872</v>
      </c>
      <c r="D220" s="8">
        <f>D170+D209</f>
        <v>7112133</v>
      </c>
      <c r="E220" s="32">
        <f t="shared" si="5"/>
        <v>112.02199382819499</v>
      </c>
    </row>
    <row r="221" spans="1:5" ht="15.75">
      <c r="A221" s="2"/>
      <c r="B221" s="2"/>
      <c r="C221" s="2"/>
      <c r="D221" s="2"/>
      <c r="E221" s="26"/>
    </row>
    <row r="222" spans="1:5" ht="15.75">
      <c r="A222" s="1" t="s">
        <v>173</v>
      </c>
      <c r="B222" s="2"/>
      <c r="C222" s="2"/>
      <c r="D222" s="2"/>
      <c r="E222" s="26"/>
    </row>
    <row r="223" spans="1:5" ht="15.75">
      <c r="A223" s="2"/>
      <c r="B223" s="2"/>
      <c r="C223" s="2"/>
      <c r="D223" s="2"/>
      <c r="E223" s="26"/>
    </row>
    <row r="224" spans="1:5" ht="31.5">
      <c r="A224" s="5" t="s">
        <v>1</v>
      </c>
      <c r="B224" s="4" t="s">
        <v>136</v>
      </c>
      <c r="C224" s="5" t="s">
        <v>3</v>
      </c>
      <c r="D224" s="5" t="s">
        <v>4</v>
      </c>
      <c r="E224" s="27" t="s">
        <v>5</v>
      </c>
    </row>
    <row r="225" spans="1:5" ht="15.75">
      <c r="A225" s="28">
        <v>1</v>
      </c>
      <c r="B225" s="28">
        <v>2</v>
      </c>
      <c r="C225" s="28">
        <v>3</v>
      </c>
      <c r="D225" s="28">
        <v>4</v>
      </c>
      <c r="E225" s="29">
        <v>5</v>
      </c>
    </row>
    <row r="226" spans="1:5" ht="15.75">
      <c r="A226" s="30" t="s">
        <v>174</v>
      </c>
      <c r="B226" s="31"/>
      <c r="C226" s="8">
        <f>C227+C234+C254+C242</f>
        <v>-221676</v>
      </c>
      <c r="D226" s="8">
        <f>D227+D234+D254+D242</f>
        <v>1393625</v>
      </c>
      <c r="E226" s="32">
        <f t="shared" ref="E226:E254" si="6">D226/C226*100</f>
        <v>-628.67653692776798</v>
      </c>
    </row>
    <row r="227" spans="1:5" ht="15.75">
      <c r="A227" s="46"/>
      <c r="B227" s="41" t="s">
        <v>175</v>
      </c>
      <c r="C227" s="8">
        <f>C228-C231</f>
        <v>0</v>
      </c>
      <c r="D227" s="8">
        <f>D228-D231</f>
        <v>-800</v>
      </c>
      <c r="E227" s="32"/>
    </row>
    <row r="228" spans="1:5" ht="15.75">
      <c r="A228" s="10">
        <v>910000</v>
      </c>
      <c r="B228" s="11" t="s">
        <v>60</v>
      </c>
      <c r="C228" s="11">
        <f>C229</f>
        <v>0</v>
      </c>
      <c r="D228" s="11">
        <f>D229</f>
        <v>0</v>
      </c>
      <c r="E228" s="12"/>
    </row>
    <row r="229" spans="1:5" ht="15.75">
      <c r="A229" s="10">
        <v>911000</v>
      </c>
      <c r="B229" s="11" t="s">
        <v>60</v>
      </c>
      <c r="C229" s="11">
        <f>SUM(C230:C230)</f>
        <v>0</v>
      </c>
      <c r="D229" s="11">
        <f>SUM(D230:D230)</f>
        <v>0</v>
      </c>
      <c r="E229" s="12"/>
    </row>
    <row r="230" spans="1:5" ht="15.75">
      <c r="A230" s="13">
        <v>911400</v>
      </c>
      <c r="B230" s="13" t="s">
        <v>176</v>
      </c>
      <c r="C230" s="13"/>
      <c r="D230" s="13"/>
      <c r="E230" s="14"/>
    </row>
    <row r="231" spans="1:5" ht="15.75">
      <c r="A231" s="10">
        <v>610000</v>
      </c>
      <c r="B231" s="11" t="s">
        <v>62</v>
      </c>
      <c r="C231" s="11">
        <f>C232</f>
        <v>0</v>
      </c>
      <c r="D231" s="11">
        <f>D232</f>
        <v>800</v>
      </c>
      <c r="E231" s="12"/>
    </row>
    <row r="232" spans="1:5" ht="15.75">
      <c r="A232" s="13">
        <v>611000</v>
      </c>
      <c r="B232" s="17" t="s">
        <v>62</v>
      </c>
      <c r="C232" s="13"/>
      <c r="D232" s="18">
        <f>D233</f>
        <v>800</v>
      </c>
      <c r="E232" s="14"/>
    </row>
    <row r="233" spans="1:5" ht="15.75">
      <c r="A233" s="13">
        <v>611400</v>
      </c>
      <c r="B233" s="13" t="s">
        <v>177</v>
      </c>
      <c r="C233" s="13"/>
      <c r="D233" s="13">
        <v>800</v>
      </c>
      <c r="E233" s="14"/>
    </row>
    <row r="234" spans="1:5" ht="15.75">
      <c r="A234" s="7"/>
      <c r="B234" s="8" t="s">
        <v>178</v>
      </c>
      <c r="C234" s="8">
        <f>C235-C238</f>
        <v>-340273</v>
      </c>
      <c r="D234" s="8">
        <f>D235-D238</f>
        <v>1371523</v>
      </c>
      <c r="E234" s="32">
        <f t="shared" si="6"/>
        <v>-403.06547977653202</v>
      </c>
    </row>
    <row r="235" spans="1:5" ht="15.75">
      <c r="A235" s="10">
        <v>920000</v>
      </c>
      <c r="B235" s="11" t="s">
        <v>179</v>
      </c>
      <c r="C235" s="11">
        <f>C236</f>
        <v>0</v>
      </c>
      <c r="D235" s="11">
        <f>D236</f>
        <v>1500000</v>
      </c>
      <c r="E235" s="12"/>
    </row>
    <row r="236" spans="1:5" ht="15.75">
      <c r="A236" s="10">
        <v>921000</v>
      </c>
      <c r="B236" s="11" t="s">
        <v>179</v>
      </c>
      <c r="C236" s="11">
        <f>C237</f>
        <v>0</v>
      </c>
      <c r="D236" s="11">
        <f>D237</f>
        <v>1500000</v>
      </c>
      <c r="E236" s="12"/>
    </row>
    <row r="237" spans="1:5" ht="15.75">
      <c r="A237" s="19">
        <v>921200</v>
      </c>
      <c r="B237" s="13" t="s">
        <v>180</v>
      </c>
      <c r="C237" s="13"/>
      <c r="D237" s="13">
        <v>1500000</v>
      </c>
      <c r="E237" s="14"/>
    </row>
    <row r="238" spans="1:5" ht="15.75">
      <c r="A238" s="10">
        <v>620000</v>
      </c>
      <c r="B238" s="11" t="s">
        <v>181</v>
      </c>
      <c r="C238" s="11">
        <f>C239</f>
        <v>340273</v>
      </c>
      <c r="D238" s="11">
        <f>D239</f>
        <v>128477</v>
      </c>
      <c r="E238" s="12">
        <f t="shared" si="6"/>
        <v>37.757036262060197</v>
      </c>
    </row>
    <row r="239" spans="1:5" ht="15.75">
      <c r="A239" s="10">
        <v>621000</v>
      </c>
      <c r="B239" s="11" t="s">
        <v>181</v>
      </c>
      <c r="C239" s="11">
        <f>SUM(C240:C241)</f>
        <v>340273</v>
      </c>
      <c r="D239" s="11">
        <f>SUM(D240:D241)</f>
        <v>128477</v>
      </c>
      <c r="E239" s="12">
        <f t="shared" si="6"/>
        <v>37.757036262060197</v>
      </c>
    </row>
    <row r="240" spans="1:5" ht="15.75">
      <c r="A240" s="13">
        <v>621300</v>
      </c>
      <c r="B240" s="13" t="s">
        <v>182</v>
      </c>
      <c r="C240" s="13">
        <v>321872</v>
      </c>
      <c r="D240" s="13">
        <v>96214</v>
      </c>
      <c r="E240" s="14">
        <f t="shared" si="6"/>
        <v>29.892006760451402</v>
      </c>
    </row>
    <row r="241" spans="1:5" ht="15.75">
      <c r="A241" s="13">
        <v>628100</v>
      </c>
      <c r="B241" s="13" t="s">
        <v>183</v>
      </c>
      <c r="C241" s="13">
        <v>18401</v>
      </c>
      <c r="D241" s="13">
        <v>32263</v>
      </c>
      <c r="E241" s="14">
        <f t="shared" si="6"/>
        <v>175.33286234443801</v>
      </c>
    </row>
    <row r="242" spans="1:5" ht="15.75">
      <c r="A242" s="47"/>
      <c r="B242" s="47" t="s">
        <v>184</v>
      </c>
      <c r="C242" s="8">
        <f>C243-C249</f>
        <v>1631</v>
      </c>
      <c r="D242" s="8">
        <f>D243-D249</f>
        <v>13811</v>
      </c>
      <c r="E242" s="32">
        <f t="shared" si="6"/>
        <v>846.78111587982801</v>
      </c>
    </row>
    <row r="243" spans="1:5" ht="15.75">
      <c r="A243" s="10">
        <v>930000</v>
      </c>
      <c r="B243" s="11" t="s">
        <v>71</v>
      </c>
      <c r="C243" s="11">
        <f>SUM(C244:C248)</f>
        <v>45376</v>
      </c>
      <c r="D243" s="11">
        <f>SUM(D244:D248)</f>
        <v>130621</v>
      </c>
      <c r="E243" s="12">
        <f t="shared" si="6"/>
        <v>287.86362834978797</v>
      </c>
    </row>
    <row r="244" spans="1:5" ht="15.75">
      <c r="A244" s="48">
        <v>931100</v>
      </c>
      <c r="B244" s="15" t="s">
        <v>185</v>
      </c>
      <c r="C244" s="13"/>
      <c r="D244" s="13"/>
      <c r="E244" s="14"/>
    </row>
    <row r="245" spans="1:5" ht="15.75">
      <c r="A245" s="13">
        <v>931200</v>
      </c>
      <c r="B245" s="13" t="s">
        <v>186</v>
      </c>
      <c r="C245" s="13">
        <v>11000</v>
      </c>
      <c r="D245" s="13">
        <v>62734</v>
      </c>
      <c r="E245" s="14">
        <f t="shared" si="6"/>
        <v>570.30909090909097</v>
      </c>
    </row>
    <row r="246" spans="1:5" ht="15.75">
      <c r="A246" s="13">
        <v>931300</v>
      </c>
      <c r="B246" s="13" t="s">
        <v>187</v>
      </c>
      <c r="C246" s="13">
        <v>930</v>
      </c>
      <c r="D246" s="13">
        <v>2669</v>
      </c>
      <c r="E246" s="14">
        <f t="shared" si="6"/>
        <v>286.98924731182802</v>
      </c>
    </row>
    <row r="247" spans="1:5" ht="15.75">
      <c r="A247" s="13">
        <v>931900</v>
      </c>
      <c r="B247" s="13" t="s">
        <v>71</v>
      </c>
      <c r="C247" s="13"/>
      <c r="D247" s="13">
        <v>15466</v>
      </c>
      <c r="E247" s="14"/>
    </row>
    <row r="248" spans="1:5" ht="15.75">
      <c r="A248" s="13">
        <v>938100</v>
      </c>
      <c r="B248" s="13" t="s">
        <v>188</v>
      </c>
      <c r="C248" s="13">
        <v>33446</v>
      </c>
      <c r="D248" s="13">
        <v>49752</v>
      </c>
      <c r="E248" s="14">
        <f t="shared" si="6"/>
        <v>148.75321413622001</v>
      </c>
    </row>
    <row r="249" spans="1:5" ht="15.75">
      <c r="A249" s="10">
        <v>630000</v>
      </c>
      <c r="B249" s="11" t="s">
        <v>73</v>
      </c>
      <c r="C249" s="11">
        <f>SUM(C250:C253)</f>
        <v>43745</v>
      </c>
      <c r="D249" s="11">
        <f>SUM(D250:D253)</f>
        <v>116810</v>
      </c>
      <c r="E249" s="12">
        <f t="shared" si="6"/>
        <v>267.02480283461</v>
      </c>
    </row>
    <row r="250" spans="1:5" ht="15.75">
      <c r="A250" s="13">
        <v>631200</v>
      </c>
      <c r="B250" s="13" t="s">
        <v>189</v>
      </c>
      <c r="C250" s="13">
        <v>6000</v>
      </c>
      <c r="D250" s="13">
        <v>47781</v>
      </c>
      <c r="E250" s="14">
        <f t="shared" si="6"/>
        <v>796.35</v>
      </c>
    </row>
    <row r="251" spans="1:5" ht="15.75">
      <c r="A251" s="13">
        <v>631300</v>
      </c>
      <c r="B251" s="13" t="s">
        <v>190</v>
      </c>
      <c r="C251" s="13">
        <v>1000</v>
      </c>
      <c r="D251" s="13">
        <v>11000</v>
      </c>
      <c r="E251" s="14">
        <f t="shared" si="6"/>
        <v>1100</v>
      </c>
    </row>
    <row r="252" spans="1:5" ht="15.75">
      <c r="A252" s="13">
        <v>631900</v>
      </c>
      <c r="B252" s="13" t="s">
        <v>73</v>
      </c>
      <c r="C252" s="13"/>
      <c r="D252" s="13"/>
      <c r="E252" s="14"/>
    </row>
    <row r="253" spans="1:5" ht="15.75">
      <c r="A253" s="13">
        <v>638100</v>
      </c>
      <c r="B253" s="13" t="s">
        <v>191</v>
      </c>
      <c r="C253" s="13">
        <v>36745</v>
      </c>
      <c r="D253" s="13">
        <v>58029</v>
      </c>
      <c r="E253" s="14">
        <f t="shared" si="6"/>
        <v>157.92352701047801</v>
      </c>
    </row>
    <row r="254" spans="1:5" ht="15.75">
      <c r="A254" s="17" t="s">
        <v>75</v>
      </c>
      <c r="B254" s="11" t="s">
        <v>192</v>
      </c>
      <c r="C254" s="49">
        <v>116966</v>
      </c>
      <c r="D254" s="50">
        <v>9091</v>
      </c>
      <c r="E254" s="12">
        <f t="shared" si="6"/>
        <v>7.7723440999948696</v>
      </c>
    </row>
    <row r="255" spans="1:5" ht="15.75">
      <c r="A255" s="1" t="s">
        <v>193</v>
      </c>
      <c r="B255" s="1"/>
      <c r="C255" s="1"/>
      <c r="D255" s="1"/>
      <c r="E255" s="2"/>
    </row>
    <row r="256" spans="1:5" ht="15.75">
      <c r="A256" s="2"/>
      <c r="B256" s="2"/>
      <c r="C256" s="2"/>
      <c r="D256" s="2"/>
      <c r="E256" s="2"/>
    </row>
    <row r="257" spans="1:6" ht="31.5">
      <c r="A257" s="5" t="s">
        <v>194</v>
      </c>
      <c r="B257" s="4" t="s">
        <v>195</v>
      </c>
      <c r="C257" s="5" t="s">
        <v>3</v>
      </c>
      <c r="D257" s="5" t="s">
        <v>4</v>
      </c>
      <c r="E257" s="2"/>
    </row>
    <row r="258" spans="1:6" ht="15.75">
      <c r="A258" s="13">
        <v>1</v>
      </c>
      <c r="B258" s="13" t="s">
        <v>196</v>
      </c>
      <c r="C258" s="13">
        <v>2198168</v>
      </c>
      <c r="D258" s="13">
        <v>2397586</v>
      </c>
      <c r="E258" s="2"/>
    </row>
    <row r="259" spans="1:6" ht="15.75">
      <c r="A259" s="13">
        <v>2</v>
      </c>
      <c r="B259" s="13" t="s">
        <v>197</v>
      </c>
      <c r="C259" s="13"/>
      <c r="D259" s="13"/>
      <c r="E259" s="2"/>
    </row>
    <row r="260" spans="1:6" ht="15.75">
      <c r="A260" s="13">
        <v>3</v>
      </c>
      <c r="B260" s="13" t="s">
        <v>198</v>
      </c>
      <c r="C260" s="13">
        <v>263549</v>
      </c>
      <c r="D260" s="13">
        <v>321526</v>
      </c>
      <c r="E260" s="51"/>
    </row>
    <row r="261" spans="1:6" ht="15.75">
      <c r="A261" s="13">
        <v>4</v>
      </c>
      <c r="B261" s="13" t="s">
        <v>199</v>
      </c>
      <c r="C261" s="13">
        <v>224058</v>
      </c>
      <c r="D261" s="13">
        <v>225396</v>
      </c>
      <c r="E261" s="51"/>
    </row>
    <row r="262" spans="1:6" ht="15.75">
      <c r="A262" s="13">
        <v>5</v>
      </c>
      <c r="B262" s="13" t="s">
        <v>200</v>
      </c>
      <c r="C262" s="13">
        <v>130184</v>
      </c>
      <c r="D262" s="13">
        <v>141311</v>
      </c>
      <c r="E262" s="51"/>
    </row>
    <row r="263" spans="1:6" ht="15.75">
      <c r="A263" s="13">
        <v>6</v>
      </c>
      <c r="B263" s="13" t="s">
        <v>201</v>
      </c>
      <c r="C263" s="13">
        <v>63214</v>
      </c>
      <c r="D263" s="13">
        <v>75062</v>
      </c>
      <c r="E263" s="51"/>
      <c r="F263" s="52"/>
    </row>
    <row r="264" spans="1:6" ht="15.75">
      <c r="A264" s="13">
        <v>7</v>
      </c>
      <c r="B264" s="13" t="s">
        <v>202</v>
      </c>
      <c r="C264" s="13">
        <v>1300441</v>
      </c>
      <c r="D264" s="13">
        <v>1521284</v>
      </c>
      <c r="E264" s="51"/>
      <c r="F264" s="52"/>
    </row>
    <row r="265" spans="1:6" ht="15.75">
      <c r="A265" s="13">
        <v>8</v>
      </c>
      <c r="B265" s="13" t="s">
        <v>203</v>
      </c>
      <c r="C265" s="13">
        <v>535993</v>
      </c>
      <c r="D265" s="13">
        <v>518593</v>
      </c>
      <c r="E265" s="53"/>
    </row>
    <row r="266" spans="1:6" ht="15.75">
      <c r="A266" s="19">
        <v>9</v>
      </c>
      <c r="B266" s="13" t="s">
        <v>204</v>
      </c>
      <c r="C266" s="13">
        <v>512869</v>
      </c>
      <c r="D266" s="13">
        <v>664311</v>
      </c>
      <c r="E266" s="53"/>
    </row>
    <row r="267" spans="1:6" ht="15.75">
      <c r="A267" s="19">
        <v>10</v>
      </c>
      <c r="B267" s="13" t="s">
        <v>205</v>
      </c>
      <c r="C267" s="54">
        <v>989586</v>
      </c>
      <c r="D267" s="54">
        <v>1182137</v>
      </c>
      <c r="E267" s="53"/>
    </row>
    <row r="268" spans="1:6" ht="15.75">
      <c r="A268" s="2"/>
      <c r="B268" s="2" t="s">
        <v>206</v>
      </c>
      <c r="C268" s="1">
        <f>SUM(C258:C267)</f>
        <v>6218062</v>
      </c>
      <c r="D268" s="1">
        <f>SUM(D258:D267)</f>
        <v>7047206</v>
      </c>
      <c r="E268" s="2"/>
    </row>
    <row r="269" spans="1:6" ht="31.5">
      <c r="A269" s="5" t="s">
        <v>194</v>
      </c>
      <c r="B269" s="4" t="s">
        <v>195</v>
      </c>
      <c r="C269" s="5" t="s">
        <v>3</v>
      </c>
      <c r="D269" s="5" t="s">
        <v>4</v>
      </c>
      <c r="E269" s="2"/>
    </row>
    <row r="270" spans="1:6" ht="15.75">
      <c r="A270" s="6">
        <v>1</v>
      </c>
      <c r="B270" s="6">
        <v>2</v>
      </c>
      <c r="C270" s="6">
        <v>4</v>
      </c>
      <c r="D270" s="6">
        <v>4</v>
      </c>
      <c r="E270" s="2"/>
    </row>
    <row r="271" spans="1:6" ht="15.75">
      <c r="A271" s="13" t="s">
        <v>207</v>
      </c>
      <c r="B271" s="13" t="s">
        <v>208</v>
      </c>
      <c r="C271" s="55" t="s">
        <v>209</v>
      </c>
      <c r="D271" s="55" t="s">
        <v>210</v>
      </c>
      <c r="E271" s="2"/>
    </row>
    <row r="272" spans="1:6" ht="15.75">
      <c r="A272" s="13" t="s">
        <v>211</v>
      </c>
      <c r="B272" s="13" t="s">
        <v>212</v>
      </c>
      <c r="C272" s="55" t="s">
        <v>213</v>
      </c>
      <c r="D272" s="55" t="s">
        <v>214</v>
      </c>
      <c r="E272" s="2"/>
    </row>
    <row r="273" spans="1:5" ht="15.75">
      <c r="A273" s="2"/>
      <c r="B273" s="51" t="s">
        <v>206</v>
      </c>
      <c r="C273" s="1">
        <f>C271+C272</f>
        <v>6218062</v>
      </c>
      <c r="D273" s="1">
        <f>D271+D272</f>
        <v>7047206</v>
      </c>
      <c r="E273" s="2"/>
    </row>
    <row r="274" spans="1:5" ht="15.75">
      <c r="A274" s="56" t="s">
        <v>39</v>
      </c>
    </row>
    <row r="275" spans="1:5">
      <c r="A275" t="s">
        <v>215</v>
      </c>
    </row>
    <row r="276" spans="1:5">
      <c r="A276" s="57" t="s">
        <v>216</v>
      </c>
    </row>
    <row r="277" spans="1:5">
      <c r="A277" t="s">
        <v>217</v>
      </c>
    </row>
    <row r="278" spans="1:5">
      <c r="A278" t="s">
        <v>218</v>
      </c>
    </row>
    <row r="279" spans="1:5">
      <c r="A279" t="s">
        <v>219</v>
      </c>
    </row>
    <row r="280" spans="1:5">
      <c r="A280" t="s">
        <v>220</v>
      </c>
    </row>
    <row r="281" spans="1:5">
      <c r="A281" t="s">
        <v>221</v>
      </c>
    </row>
    <row r="282" spans="1:5">
      <c r="A282" t="s">
        <v>222</v>
      </c>
    </row>
    <row r="283" spans="1:5">
      <c r="A283" t="s">
        <v>223</v>
      </c>
    </row>
    <row r="284" spans="1:5">
      <c r="A284" t="s">
        <v>224</v>
      </c>
    </row>
    <row r="286" spans="1:5">
      <c r="A286" s="58" t="s">
        <v>225</v>
      </c>
    </row>
    <row r="287" spans="1:5">
      <c r="A287" t="s">
        <v>226</v>
      </c>
    </row>
    <row r="288" spans="1:5">
      <c r="A288" t="s">
        <v>227</v>
      </c>
    </row>
    <row r="289" spans="1:1">
      <c r="A289" t="s">
        <v>228</v>
      </c>
    </row>
    <row r="290" spans="1:1">
      <c r="A290" t="s">
        <v>229</v>
      </c>
    </row>
    <row r="291" spans="1:1">
      <c r="A291" t="s">
        <v>230</v>
      </c>
    </row>
  </sheetData>
  <printOptions gridLines="1"/>
  <pageMargins left="0.75" right="0.75" top="1" bottom="1" header="0.5" footer="0.5"/>
  <pageSetup paperSize="9" scale="56" fitToHeight="0" orientation="portrait"/>
  <colBreaks count="1" manualBreakCount="1">
    <brk id="5" max="2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Djurasovic</dc:creator>
  <cp:lastModifiedBy>Verica Pašajlić</cp:lastModifiedBy>
  <cp:lastPrinted>2024-08-14T06:41:00Z</cp:lastPrinted>
  <dcterms:created xsi:type="dcterms:W3CDTF">2019-07-05T06:37:00Z</dcterms:created>
  <dcterms:modified xsi:type="dcterms:W3CDTF">2026-08-26T06:46:26Z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11B9C2B118EC437F856ADC019CB94136_12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