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СКУПШТИНА\Ја\2026\Četvrta sjednica\Извршење буџета\"/>
    </mc:Choice>
  </mc:AlternateContent>
  <bookViews>
    <workbookView xWindow="0" yWindow="0" windowWidth="28800" windowHeight="1233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9" i="1" l="1"/>
  <c r="D319" i="1"/>
  <c r="C319" i="1"/>
  <c r="E313" i="1"/>
  <c r="D313" i="1"/>
  <c r="C313" i="1"/>
  <c r="G298" i="1"/>
  <c r="F298" i="1"/>
  <c r="G297" i="1"/>
  <c r="F297" i="1"/>
  <c r="G296" i="1"/>
  <c r="F296" i="1"/>
  <c r="G295" i="1"/>
  <c r="F295" i="1"/>
  <c r="G294" i="1"/>
  <c r="F294" i="1"/>
  <c r="G293" i="1"/>
  <c r="F293" i="1"/>
  <c r="G292" i="1"/>
  <c r="F292" i="1"/>
  <c r="E292" i="1"/>
  <c r="D292" i="1"/>
  <c r="C292" i="1"/>
  <c r="G291" i="1"/>
  <c r="F291" i="1"/>
  <c r="G290" i="1"/>
  <c r="F290" i="1"/>
  <c r="G289" i="1"/>
  <c r="F289" i="1"/>
  <c r="G288" i="1"/>
  <c r="F288" i="1"/>
  <c r="G287" i="1"/>
  <c r="F287" i="1"/>
  <c r="G286" i="1"/>
  <c r="F286" i="1"/>
  <c r="E286" i="1"/>
  <c r="D286" i="1"/>
  <c r="C286" i="1"/>
  <c r="G285" i="1"/>
  <c r="F285" i="1"/>
  <c r="E285" i="1"/>
  <c r="D285" i="1"/>
  <c r="C285" i="1"/>
  <c r="G284" i="1"/>
  <c r="F284" i="1"/>
  <c r="G283" i="1"/>
  <c r="F283" i="1"/>
  <c r="G282" i="1"/>
  <c r="F282" i="1"/>
  <c r="G281" i="1"/>
  <c r="F281" i="1"/>
  <c r="G280" i="1"/>
  <c r="F280" i="1"/>
  <c r="G279" i="1"/>
  <c r="F279" i="1"/>
  <c r="G278" i="1"/>
  <c r="F278" i="1"/>
  <c r="E278" i="1"/>
  <c r="D278" i="1"/>
  <c r="C278" i="1"/>
  <c r="G277" i="1"/>
  <c r="F277" i="1"/>
  <c r="E277" i="1"/>
  <c r="D277" i="1"/>
  <c r="C277" i="1"/>
  <c r="G276" i="1"/>
  <c r="F276" i="1"/>
  <c r="G275" i="1"/>
  <c r="F275" i="1"/>
  <c r="G274" i="1"/>
  <c r="F274" i="1"/>
  <c r="G273" i="1"/>
  <c r="F273" i="1"/>
  <c r="E273" i="1"/>
  <c r="D273" i="1"/>
  <c r="C273" i="1"/>
  <c r="G272" i="1"/>
  <c r="F272" i="1"/>
  <c r="E272" i="1"/>
  <c r="D272" i="1"/>
  <c r="C272" i="1"/>
  <c r="G271" i="1"/>
  <c r="F271" i="1"/>
  <c r="E271" i="1"/>
  <c r="D271" i="1"/>
  <c r="C271" i="1"/>
  <c r="G270" i="1"/>
  <c r="F270" i="1"/>
  <c r="G269" i="1"/>
  <c r="F269" i="1"/>
  <c r="G268" i="1"/>
  <c r="F268" i="1"/>
  <c r="G267" i="1"/>
  <c r="F267" i="1"/>
  <c r="G266" i="1"/>
  <c r="F266" i="1"/>
  <c r="E266" i="1"/>
  <c r="D266" i="1"/>
  <c r="C266" i="1"/>
  <c r="G265" i="1"/>
  <c r="F265" i="1"/>
  <c r="E265" i="1"/>
  <c r="D265" i="1"/>
  <c r="C265" i="1"/>
  <c r="G264" i="1"/>
  <c r="F264" i="1"/>
  <c r="G263" i="1"/>
  <c r="F263" i="1"/>
  <c r="G262" i="1"/>
  <c r="F262" i="1"/>
  <c r="G261" i="1"/>
  <c r="F261" i="1"/>
  <c r="G260" i="1"/>
  <c r="F260" i="1"/>
  <c r="E260" i="1"/>
  <c r="D260" i="1"/>
  <c r="C260" i="1"/>
  <c r="G259" i="1"/>
  <c r="F259" i="1"/>
  <c r="E259" i="1"/>
  <c r="D259" i="1"/>
  <c r="C259" i="1"/>
  <c r="G258" i="1"/>
  <c r="F258" i="1"/>
  <c r="E258" i="1"/>
  <c r="D258" i="1"/>
  <c r="C258" i="1"/>
  <c r="G257" i="1"/>
  <c r="F257" i="1"/>
  <c r="E257" i="1"/>
  <c r="D257" i="1"/>
  <c r="C257" i="1"/>
  <c r="G251" i="1"/>
  <c r="F251" i="1"/>
  <c r="E251" i="1"/>
  <c r="D251" i="1"/>
  <c r="C251" i="1"/>
  <c r="G250" i="1"/>
  <c r="F250" i="1"/>
  <c r="G249" i="1"/>
  <c r="F249" i="1"/>
  <c r="E249" i="1"/>
  <c r="D249" i="1"/>
  <c r="C249" i="1"/>
  <c r="G248" i="1"/>
  <c r="F248" i="1"/>
  <c r="G247" i="1"/>
  <c r="F247" i="1"/>
  <c r="E247" i="1"/>
  <c r="D247" i="1"/>
  <c r="C247" i="1"/>
  <c r="G246" i="1"/>
  <c r="F246" i="1"/>
  <c r="G245" i="1"/>
  <c r="F245" i="1"/>
  <c r="E245" i="1"/>
  <c r="D245" i="1"/>
  <c r="C245" i="1"/>
  <c r="G244" i="1"/>
  <c r="F244" i="1"/>
  <c r="G243" i="1"/>
  <c r="F243" i="1"/>
  <c r="G242" i="1"/>
  <c r="F242" i="1"/>
  <c r="G241" i="1"/>
  <c r="F241" i="1"/>
  <c r="G240" i="1"/>
  <c r="F240" i="1"/>
  <c r="G239" i="1"/>
  <c r="F239" i="1"/>
  <c r="G238" i="1"/>
  <c r="F238" i="1"/>
  <c r="G237" i="1"/>
  <c r="F237" i="1"/>
  <c r="E237" i="1"/>
  <c r="D237" i="1"/>
  <c r="C237" i="1"/>
  <c r="G236" i="1"/>
  <c r="F236" i="1"/>
  <c r="G235" i="1"/>
  <c r="F235" i="1"/>
  <c r="E235" i="1"/>
  <c r="D235" i="1"/>
  <c r="C235" i="1"/>
  <c r="G234" i="1"/>
  <c r="F234" i="1"/>
  <c r="G233" i="1"/>
  <c r="F233" i="1"/>
  <c r="G232" i="1"/>
  <c r="F232" i="1"/>
  <c r="G231" i="1"/>
  <c r="F231" i="1"/>
  <c r="G230" i="1"/>
  <c r="F230" i="1"/>
  <c r="G229" i="1"/>
  <c r="F229" i="1"/>
  <c r="G228" i="1"/>
  <c r="F228" i="1"/>
  <c r="G227" i="1"/>
  <c r="F227" i="1"/>
  <c r="E227" i="1"/>
  <c r="D227" i="1"/>
  <c r="C227" i="1"/>
  <c r="G226" i="1"/>
  <c r="F226" i="1"/>
  <c r="E226" i="1"/>
  <c r="D226" i="1"/>
  <c r="C226" i="1"/>
  <c r="G225" i="1"/>
  <c r="F225" i="1"/>
  <c r="E225" i="1"/>
  <c r="D225" i="1"/>
  <c r="C225" i="1"/>
  <c r="G224" i="1"/>
  <c r="F224" i="1"/>
  <c r="G223" i="1"/>
  <c r="F223" i="1"/>
  <c r="E223" i="1"/>
  <c r="D223" i="1"/>
  <c r="C223" i="1"/>
  <c r="G222" i="1"/>
  <c r="F222" i="1"/>
  <c r="G221" i="1"/>
  <c r="F221" i="1"/>
  <c r="E221" i="1"/>
  <c r="D221" i="1"/>
  <c r="C221" i="1"/>
  <c r="G220" i="1"/>
  <c r="F220" i="1"/>
  <c r="G219" i="1"/>
  <c r="F219" i="1"/>
  <c r="G218" i="1"/>
  <c r="F218" i="1"/>
  <c r="G217" i="1"/>
  <c r="F217" i="1"/>
  <c r="G216" i="1"/>
  <c r="F216" i="1"/>
  <c r="G215" i="1"/>
  <c r="F215" i="1"/>
  <c r="E215" i="1"/>
  <c r="D215" i="1"/>
  <c r="C215" i="1"/>
  <c r="G214" i="1"/>
  <c r="F214" i="1"/>
  <c r="E214" i="1"/>
  <c r="D214" i="1"/>
  <c r="C214" i="1"/>
  <c r="G213" i="1"/>
  <c r="F213" i="1"/>
  <c r="G212" i="1"/>
  <c r="F212" i="1"/>
  <c r="E212" i="1"/>
  <c r="D212" i="1"/>
  <c r="C212" i="1"/>
  <c r="G211" i="1"/>
  <c r="F211" i="1"/>
  <c r="G210" i="1"/>
  <c r="F210" i="1"/>
  <c r="G209" i="1"/>
  <c r="F209" i="1"/>
  <c r="E209" i="1"/>
  <c r="D209" i="1"/>
  <c r="C209" i="1"/>
  <c r="G208" i="1"/>
  <c r="F208" i="1"/>
  <c r="G207" i="1"/>
  <c r="F207" i="1"/>
  <c r="G206" i="1"/>
  <c r="F206" i="1"/>
  <c r="G205" i="1"/>
  <c r="F205" i="1"/>
  <c r="G204" i="1"/>
  <c r="F204" i="1"/>
  <c r="E204" i="1"/>
  <c r="D204" i="1"/>
  <c r="C204" i="1"/>
  <c r="G203" i="1"/>
  <c r="F203" i="1"/>
  <c r="G202" i="1"/>
  <c r="F202" i="1"/>
  <c r="G201" i="1"/>
  <c r="F201" i="1"/>
  <c r="E201" i="1"/>
  <c r="D201" i="1"/>
  <c r="C201" i="1"/>
  <c r="G200" i="1"/>
  <c r="F200" i="1"/>
  <c r="G199" i="1"/>
  <c r="F199" i="1"/>
  <c r="G198" i="1"/>
  <c r="F198" i="1"/>
  <c r="E198" i="1"/>
  <c r="D198" i="1"/>
  <c r="C198" i="1"/>
  <c r="G197" i="1"/>
  <c r="F197" i="1"/>
  <c r="G196" i="1"/>
  <c r="F196" i="1"/>
  <c r="E196" i="1"/>
  <c r="D196" i="1"/>
  <c r="C196" i="1"/>
  <c r="G195" i="1"/>
  <c r="F195" i="1"/>
  <c r="G194" i="1"/>
  <c r="F194" i="1"/>
  <c r="G193" i="1"/>
  <c r="F193" i="1"/>
  <c r="G192" i="1"/>
  <c r="F192" i="1"/>
  <c r="G191" i="1"/>
  <c r="F191" i="1"/>
  <c r="G190" i="1"/>
  <c r="F190" i="1"/>
  <c r="G189" i="1"/>
  <c r="F189" i="1"/>
  <c r="G188" i="1"/>
  <c r="F188" i="1"/>
  <c r="E188" i="1"/>
  <c r="D188" i="1"/>
  <c r="C188" i="1"/>
  <c r="G187" i="1"/>
  <c r="F187" i="1"/>
  <c r="G186" i="1"/>
  <c r="F186" i="1"/>
  <c r="G185" i="1"/>
  <c r="F185" i="1"/>
  <c r="G184" i="1"/>
  <c r="F184" i="1"/>
  <c r="G183" i="1"/>
  <c r="F183" i="1"/>
  <c r="G182" i="1"/>
  <c r="F182" i="1"/>
  <c r="G181" i="1"/>
  <c r="F181" i="1"/>
  <c r="G180" i="1"/>
  <c r="F180" i="1"/>
  <c r="G179" i="1"/>
  <c r="F179" i="1"/>
  <c r="G178" i="1"/>
  <c r="F178" i="1"/>
  <c r="E178" i="1"/>
  <c r="D178" i="1"/>
  <c r="C178" i="1"/>
  <c r="G177" i="1"/>
  <c r="F177" i="1"/>
  <c r="G176" i="1"/>
  <c r="F176" i="1"/>
  <c r="G175" i="1"/>
  <c r="F175" i="1"/>
  <c r="G174" i="1"/>
  <c r="F174" i="1"/>
  <c r="G173" i="1"/>
  <c r="F173" i="1"/>
  <c r="E173" i="1"/>
  <c r="D173" i="1"/>
  <c r="C173" i="1"/>
  <c r="G172" i="1"/>
  <c r="F172" i="1"/>
  <c r="E172" i="1"/>
  <c r="D172" i="1"/>
  <c r="C172" i="1"/>
  <c r="G171" i="1"/>
  <c r="F171" i="1"/>
  <c r="E171" i="1"/>
  <c r="D171" i="1"/>
  <c r="C171" i="1"/>
  <c r="G165" i="1"/>
  <c r="F165" i="1"/>
  <c r="E165" i="1"/>
  <c r="D165" i="1"/>
  <c r="C165" i="1"/>
  <c r="E163" i="1"/>
  <c r="D163" i="1"/>
  <c r="C163" i="1"/>
  <c r="E161" i="1"/>
  <c r="D161" i="1"/>
  <c r="C161" i="1"/>
  <c r="F160" i="1"/>
  <c r="F159" i="1"/>
  <c r="E159" i="1"/>
  <c r="D159" i="1"/>
  <c r="C159" i="1"/>
  <c r="G155" i="1"/>
  <c r="F155" i="1"/>
  <c r="G154" i="1"/>
  <c r="F154" i="1"/>
  <c r="E154" i="1"/>
  <c r="D154" i="1"/>
  <c r="C154" i="1"/>
  <c r="E152" i="1"/>
  <c r="D152" i="1"/>
  <c r="C152" i="1"/>
  <c r="F147" i="1"/>
  <c r="F146" i="1"/>
  <c r="E146" i="1"/>
  <c r="D146" i="1"/>
  <c r="C146" i="1"/>
  <c r="G145" i="1"/>
  <c r="F145" i="1"/>
  <c r="E145" i="1"/>
  <c r="D145" i="1"/>
  <c r="C145" i="1"/>
  <c r="G144" i="1"/>
  <c r="F144" i="1"/>
  <c r="E144" i="1"/>
  <c r="D144" i="1"/>
  <c r="C144" i="1"/>
  <c r="F143" i="1"/>
  <c r="F142" i="1"/>
  <c r="E142" i="1"/>
  <c r="D142" i="1"/>
  <c r="C142" i="1"/>
  <c r="F140" i="1"/>
  <c r="G139" i="1"/>
  <c r="F139" i="1"/>
  <c r="G138" i="1"/>
  <c r="F138" i="1"/>
  <c r="G137" i="1"/>
  <c r="G136" i="1"/>
  <c r="F136" i="1"/>
  <c r="E136" i="1"/>
  <c r="D136" i="1"/>
  <c r="C136" i="1"/>
  <c r="G135" i="1"/>
  <c r="F135" i="1"/>
  <c r="E135" i="1"/>
  <c r="D135" i="1"/>
  <c r="C135" i="1"/>
  <c r="G134" i="1"/>
  <c r="F134" i="1"/>
  <c r="G133" i="1"/>
  <c r="F133" i="1"/>
  <c r="G132" i="1"/>
  <c r="F132" i="1"/>
  <c r="E132" i="1"/>
  <c r="D132" i="1"/>
  <c r="C132" i="1"/>
  <c r="G131" i="1"/>
  <c r="F131" i="1"/>
  <c r="E131" i="1"/>
  <c r="D131" i="1"/>
  <c r="C131" i="1"/>
  <c r="G130" i="1"/>
  <c r="F130" i="1"/>
  <c r="G129" i="1"/>
  <c r="F129" i="1"/>
  <c r="E129" i="1"/>
  <c r="D129" i="1"/>
  <c r="C129" i="1"/>
  <c r="G128" i="1"/>
  <c r="F128" i="1"/>
  <c r="G127" i="1"/>
  <c r="F127" i="1"/>
  <c r="E127" i="1"/>
  <c r="D127" i="1"/>
  <c r="C127" i="1"/>
  <c r="F126" i="1"/>
  <c r="F125" i="1"/>
  <c r="E125" i="1"/>
  <c r="D125" i="1"/>
  <c r="C125" i="1"/>
  <c r="G124" i="1"/>
  <c r="F124" i="1"/>
  <c r="G123" i="1"/>
  <c r="F123" i="1"/>
  <c r="G122" i="1"/>
  <c r="F122" i="1"/>
  <c r="G120" i="1"/>
  <c r="F120" i="1"/>
  <c r="G119" i="1"/>
  <c r="F119" i="1"/>
  <c r="E119" i="1"/>
  <c r="D119" i="1"/>
  <c r="C119" i="1"/>
  <c r="G113" i="1"/>
  <c r="F113" i="1"/>
  <c r="G111" i="1"/>
  <c r="F111" i="1"/>
  <c r="E111" i="1"/>
  <c r="D111" i="1"/>
  <c r="C111" i="1"/>
  <c r="G110" i="1"/>
  <c r="F110" i="1"/>
  <c r="E110" i="1"/>
  <c r="D110" i="1"/>
  <c r="C110" i="1"/>
  <c r="G109" i="1"/>
  <c r="F109" i="1"/>
  <c r="G108" i="1"/>
  <c r="F108" i="1"/>
  <c r="E108" i="1"/>
  <c r="D108" i="1"/>
  <c r="C108" i="1"/>
  <c r="G107" i="1"/>
  <c r="F107" i="1"/>
  <c r="G106" i="1"/>
  <c r="F106" i="1"/>
  <c r="E106" i="1"/>
  <c r="D106" i="1"/>
  <c r="C106" i="1"/>
  <c r="E104" i="1"/>
  <c r="D104" i="1"/>
  <c r="C104" i="1"/>
  <c r="E100" i="1"/>
  <c r="D100" i="1"/>
  <c r="C100" i="1"/>
  <c r="G96" i="1"/>
  <c r="F96" i="1"/>
  <c r="G95" i="1"/>
  <c r="F95" i="1"/>
  <c r="E95" i="1"/>
  <c r="D95" i="1"/>
  <c r="C95" i="1"/>
  <c r="G94" i="1"/>
  <c r="F94" i="1"/>
  <c r="G93" i="1"/>
  <c r="F93" i="1"/>
  <c r="E93" i="1"/>
  <c r="D93" i="1"/>
  <c r="C93" i="1"/>
  <c r="E91" i="1"/>
  <c r="D91" i="1"/>
  <c r="C91" i="1"/>
  <c r="E87" i="1"/>
  <c r="D87" i="1"/>
  <c r="C87" i="1"/>
  <c r="G86" i="1"/>
  <c r="F86" i="1"/>
  <c r="E86" i="1"/>
  <c r="D86" i="1"/>
  <c r="C86" i="1"/>
  <c r="G85" i="1"/>
  <c r="F85" i="1"/>
  <c r="E85" i="1"/>
  <c r="D85" i="1"/>
  <c r="C85" i="1"/>
  <c r="F79" i="1"/>
  <c r="E79" i="1"/>
  <c r="D79" i="1"/>
  <c r="C79" i="1"/>
  <c r="G77" i="1"/>
  <c r="F77" i="1"/>
  <c r="G76" i="1"/>
  <c r="F76" i="1"/>
  <c r="G75" i="1"/>
  <c r="F75" i="1"/>
  <c r="G74" i="1"/>
  <c r="F74" i="1"/>
  <c r="E74" i="1"/>
  <c r="D74" i="1"/>
  <c r="C74" i="1"/>
  <c r="G73" i="1"/>
  <c r="F73" i="1"/>
  <c r="G72" i="1"/>
  <c r="F72" i="1"/>
  <c r="G71" i="1"/>
  <c r="F71" i="1"/>
  <c r="E71" i="1"/>
  <c r="D71" i="1"/>
  <c r="C71" i="1"/>
  <c r="G70" i="1"/>
  <c r="F70" i="1"/>
  <c r="E70" i="1"/>
  <c r="D70" i="1"/>
  <c r="C70" i="1"/>
  <c r="G69" i="1"/>
  <c r="F69" i="1"/>
  <c r="G68" i="1"/>
  <c r="F68" i="1"/>
  <c r="G67" i="1"/>
  <c r="F67" i="1"/>
  <c r="E67" i="1"/>
  <c r="D67" i="1"/>
  <c r="C67" i="1"/>
  <c r="F65" i="1"/>
  <c r="F64" i="1"/>
  <c r="E64" i="1"/>
  <c r="D64" i="1"/>
  <c r="C64" i="1"/>
  <c r="G63" i="1"/>
  <c r="F63" i="1"/>
  <c r="E63" i="1"/>
  <c r="D63" i="1"/>
  <c r="C63" i="1"/>
  <c r="G62" i="1"/>
  <c r="F62" i="1"/>
  <c r="G61" i="1"/>
  <c r="F61" i="1"/>
  <c r="E61" i="1"/>
  <c r="D61" i="1"/>
  <c r="C61" i="1"/>
  <c r="G60" i="1"/>
  <c r="F60" i="1"/>
  <c r="G59" i="1"/>
  <c r="F59" i="1"/>
  <c r="E59" i="1"/>
  <c r="D59" i="1"/>
  <c r="C59" i="1"/>
  <c r="G58" i="1"/>
  <c r="F58" i="1"/>
  <c r="E58" i="1"/>
  <c r="D58" i="1"/>
  <c r="C58" i="1"/>
  <c r="G57" i="1"/>
  <c r="F57" i="1"/>
  <c r="E57" i="1"/>
  <c r="D57" i="1"/>
  <c r="C57" i="1"/>
  <c r="G56" i="1"/>
  <c r="F56" i="1"/>
  <c r="E56" i="1"/>
  <c r="D56" i="1"/>
  <c r="C56" i="1"/>
  <c r="G55" i="1"/>
  <c r="F55" i="1"/>
  <c r="F52" i="1"/>
  <c r="G51" i="1"/>
  <c r="G50" i="1"/>
  <c r="F50" i="1"/>
  <c r="G49" i="1"/>
  <c r="F49" i="1"/>
  <c r="E49" i="1"/>
  <c r="D49" i="1"/>
  <c r="C49" i="1"/>
  <c r="F46" i="1"/>
  <c r="G45" i="1"/>
  <c r="F45" i="1"/>
  <c r="F43" i="1"/>
  <c r="G42" i="1"/>
  <c r="F42" i="1"/>
  <c r="E42" i="1"/>
  <c r="D42" i="1"/>
  <c r="C42" i="1"/>
  <c r="G41" i="1"/>
  <c r="F41" i="1"/>
  <c r="E41" i="1"/>
  <c r="D41" i="1"/>
  <c r="C41" i="1"/>
  <c r="G40" i="1"/>
  <c r="F40" i="1"/>
  <c r="E40" i="1"/>
  <c r="D40" i="1"/>
  <c r="C40" i="1"/>
  <c r="G39" i="1"/>
  <c r="F38" i="1"/>
  <c r="G37" i="1"/>
  <c r="F37" i="1"/>
  <c r="G36" i="1"/>
  <c r="F36" i="1"/>
  <c r="E36" i="1"/>
  <c r="D36" i="1"/>
  <c r="C36" i="1"/>
  <c r="G35" i="1"/>
  <c r="F35" i="1"/>
  <c r="G34" i="1"/>
  <c r="F34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E26" i="1"/>
  <c r="D26" i="1"/>
  <c r="C26" i="1"/>
  <c r="G25" i="1"/>
  <c r="F25" i="1"/>
  <c r="E25" i="1"/>
  <c r="D25" i="1"/>
  <c r="C25" i="1"/>
  <c r="F24" i="1"/>
  <c r="G23" i="1"/>
  <c r="F23" i="1"/>
  <c r="G22" i="1"/>
  <c r="F22" i="1"/>
  <c r="E22" i="1"/>
  <c r="D22" i="1"/>
  <c r="C22" i="1"/>
  <c r="G21" i="1"/>
  <c r="F21" i="1"/>
  <c r="G20" i="1"/>
  <c r="F20" i="1"/>
  <c r="E20" i="1"/>
  <c r="D20" i="1"/>
  <c r="C20" i="1"/>
  <c r="G19" i="1"/>
  <c r="F19" i="1"/>
  <c r="G18" i="1"/>
  <c r="F18" i="1"/>
  <c r="F17" i="1"/>
  <c r="G16" i="1"/>
  <c r="F16" i="1"/>
  <c r="G15" i="1"/>
  <c r="F15" i="1"/>
  <c r="G14" i="1"/>
  <c r="F14" i="1"/>
  <c r="E14" i="1"/>
  <c r="D14" i="1"/>
  <c r="C14" i="1"/>
  <c r="G13" i="1"/>
  <c r="F13" i="1"/>
  <c r="G12" i="1"/>
  <c r="F12" i="1"/>
  <c r="G9" i="1"/>
  <c r="F9" i="1"/>
  <c r="G8" i="1"/>
  <c r="F8" i="1"/>
  <c r="G5" i="1"/>
  <c r="F5" i="1"/>
  <c r="E5" i="1"/>
  <c r="D5" i="1"/>
  <c r="C5" i="1"/>
  <c r="G4" i="1"/>
  <c r="F4" i="1"/>
  <c r="E4" i="1"/>
  <c r="D4" i="1"/>
  <c r="C4" i="1"/>
</calcChain>
</file>

<file path=xl/sharedStrings.xml><?xml version="1.0" encoding="utf-8"?>
<sst xmlns="http://schemas.openxmlformats.org/spreadsheetml/2006/main" count="395" uniqueCount="285">
  <si>
    <t>ИЗВРШЕЊЕ БУЏЕТА ЗА 31.12.2025.ГОДИНЕ-Општи дио</t>
  </si>
  <si>
    <t>Економски код</t>
  </si>
  <si>
    <t>Опис</t>
  </si>
  <si>
    <t>Извршење буџета 31.12. 2024.год.</t>
  </si>
  <si>
    <t>Буџет 2025.</t>
  </si>
  <si>
    <t>Извршење буџета 31.12. 2025.год.</t>
  </si>
  <si>
    <t>Проценат (5/4*100)</t>
  </si>
  <si>
    <t>Проценат (5/3*100)</t>
  </si>
  <si>
    <t>А.БУЏЕТСКИ ПРИХОДИ</t>
  </si>
  <si>
    <t>Порески приходи</t>
  </si>
  <si>
    <t>Приходи од пореза на доходак и добит</t>
  </si>
  <si>
    <t>Доприноси за социјално осигурање</t>
  </si>
  <si>
    <t>Порези на лична примања и приходе од сам. дјел.</t>
  </si>
  <si>
    <t>Порез на имовину</t>
  </si>
  <si>
    <t>Порез на промет производа и услуга</t>
  </si>
  <si>
    <t>Царине и увозне дажбине</t>
  </si>
  <si>
    <t>Индиректни порези дозначени од УИО</t>
  </si>
  <si>
    <t>Остали порески приходи</t>
  </si>
  <si>
    <t>Непорески приходи</t>
  </si>
  <si>
    <t>Приходи од финансијске и неф.имовине и поз.курсних разлика</t>
  </si>
  <si>
    <t>Накнаде,таксе и приходи од пружања јавних услуга</t>
  </si>
  <si>
    <t>Новчане казне</t>
  </si>
  <si>
    <t>Приходи од трансакција унутар исте јединице власти</t>
  </si>
  <si>
    <t>Остали непорески приходи</t>
  </si>
  <si>
    <t>Грантови</t>
  </si>
  <si>
    <t>Трансфери између или унутар  јединица власти</t>
  </si>
  <si>
    <t>Трансфери између  различитих јединица   власти</t>
  </si>
  <si>
    <t>Трансфери унутар   исте јединице   власти</t>
  </si>
  <si>
    <t>Б.БУЏЕТСКИ РАСХОДИ</t>
  </si>
  <si>
    <t>Текући расходи</t>
  </si>
  <si>
    <t>Расходи за лична примања</t>
  </si>
  <si>
    <t>Расходи по основу коришћења роба и услуга</t>
  </si>
  <si>
    <t>Расходи финансирања и др.фин.трошкови</t>
  </si>
  <si>
    <t xml:space="preserve">Субвенције </t>
  </si>
  <si>
    <t>Дознаке на име социјалне заштите које се исплаћују из буџета Републике,општина и градова</t>
  </si>
  <si>
    <t>Дознаке на име социјалне заштите које се исплаћују институције обавезног социјалног осигурања</t>
  </si>
  <si>
    <t>Расходи финансирања,други фин.трошкови и расходи трансакција размјене између или унутар јединица власти</t>
  </si>
  <si>
    <t>Расходи по судским рјешењима</t>
  </si>
  <si>
    <t>Трансфери између и унутар  јединица власти</t>
  </si>
  <si>
    <t>Трансфери између различитих  јединица  власти</t>
  </si>
  <si>
    <t>Трансфери унутар исте  јединице  власти</t>
  </si>
  <si>
    <t>***</t>
  </si>
  <si>
    <t>Буџетска резерва</t>
  </si>
  <si>
    <t>В.БРУТО БУЏЕТСКИ СУФИЦИТ/ДЕФИЦИТ(А-Б)</t>
  </si>
  <si>
    <t>Г.НЕТО ИЗДАЦИ ЗА НЕФИНАНСИЈСКУ ИМОВИНУ(I-II)</t>
  </si>
  <si>
    <t>I Примици за нефинансијску имовину</t>
  </si>
  <si>
    <t>Примици за произведену сталну имовину</t>
  </si>
  <si>
    <t>Примици за драгоцјености</t>
  </si>
  <si>
    <t>Примици за непроизведену сталну имовину</t>
  </si>
  <si>
    <t>Примици од продаје сталне имовине намијењене продаји и обустављених пословања</t>
  </si>
  <si>
    <t>Примици за стратешке залихе</t>
  </si>
  <si>
    <t>Примици од залиха материјала,учинака, робе и ситног инвентара,амбалаже и сл.</t>
  </si>
  <si>
    <t>II Издаци за нефинансијску имовину</t>
  </si>
  <si>
    <t>Издаци за произведену сталну имовину</t>
  </si>
  <si>
    <t>Издаци за драгоцјености</t>
  </si>
  <si>
    <t>Издаци за непроизведену сталну имовину</t>
  </si>
  <si>
    <t>Издаци за сталну имовину намијењену продаји</t>
  </si>
  <si>
    <t>Издаци за стратешке залихе</t>
  </si>
  <si>
    <t>Издаци за залихе материјала,робе и ситног инвентара,амбалаже и сл.</t>
  </si>
  <si>
    <t>Д.БУЏЕТСКИ СУФИЦИТ/ДЕФИЦИТ(В+Г)</t>
  </si>
  <si>
    <t>Ђ.НЕТО ФИНАНСИРАЊЕ(Е+Ж+З+И+Ј)</t>
  </si>
  <si>
    <t>Е.НЕТО ПРИМИЦИ ОД ФИНАНСИЈСКЕ ИМОВИНЕ(I-II)</t>
  </si>
  <si>
    <t>I Примици од финансијске имовине</t>
  </si>
  <si>
    <t>Примици од финансијске имовине</t>
  </si>
  <si>
    <t>II Издаци за финансијску имовину</t>
  </si>
  <si>
    <t>Издаци за финансијску имовину</t>
  </si>
  <si>
    <t>Ж.НЕТО ЗАДУЖИВАЊЕ(I-II)</t>
  </si>
  <si>
    <t>I Примици од  задуживања</t>
  </si>
  <si>
    <t>Примици од  задуживања</t>
  </si>
  <si>
    <t>римици задуживања из трансакција између или унутар јединица власти</t>
  </si>
  <si>
    <t>II Издаци за отплату дугова</t>
  </si>
  <si>
    <t>Издаци за отплату дугова</t>
  </si>
  <si>
    <t>Издаци за отплату дугова према другој јединици власти</t>
  </si>
  <si>
    <t>З.Остали нето примици(I-II)</t>
  </si>
  <si>
    <t>Остали примици</t>
  </si>
  <si>
    <t>Остали примици између и унутар јединица власти</t>
  </si>
  <si>
    <t>Остали издаци</t>
  </si>
  <si>
    <t>Остали издаци из трансакција између или унутар јединица власти</t>
  </si>
  <si>
    <t>****</t>
  </si>
  <si>
    <t>И.РАСПОДЈЕЛА СУФИЦИТА  ИЗ РАНИЈИХ ГОДИНА/неутрошена нам.средства из ранијих година</t>
  </si>
  <si>
    <t>Ј.РАЗЛИКА У ФИНАНСИРАЊУ(Д+Ђ)</t>
  </si>
  <si>
    <t>ИЗВРШЕЊЕ БУЏЕТА 31.12.2025.ГОДИНЕ-БУЏЕТСКИ ПРИХОДИ И ПРИМИЦИ ЗА НЕФИНАНСИЈСКУ ИМОВИНУ</t>
  </si>
  <si>
    <t>БУЏЕТСКИ ПРИХОДИ</t>
  </si>
  <si>
    <t>ПОРЕСКИ ПРИХОДИ</t>
  </si>
  <si>
    <t>Порез на доходак</t>
  </si>
  <si>
    <t>Порез на добит правних лица</t>
  </si>
  <si>
    <t>Порез на приходе од капиталних добитака</t>
  </si>
  <si>
    <t>Доприноси на социјално осигурање</t>
  </si>
  <si>
    <t>Порези на лична примања и приходе од самосталних дјелатности</t>
  </si>
  <si>
    <t>Порез на насљеђе и поклоне</t>
  </si>
  <si>
    <t>Порез на фин.и кап.трансакције</t>
  </si>
  <si>
    <t>Остали порези на имовину</t>
  </si>
  <si>
    <t xml:space="preserve">Порез на промет производа </t>
  </si>
  <si>
    <t>Порез на промет услуга</t>
  </si>
  <si>
    <t>Акцизе</t>
  </si>
  <si>
    <t>НЕПОРЕСКИ ПРИХОДИ</t>
  </si>
  <si>
    <t>Приходи од финансијске и нефинансијске имовине и позитивних курсних разлика</t>
  </si>
  <si>
    <t>Приходи од дивиденде,учешће у капиталу и сличних права</t>
  </si>
  <si>
    <t>Приходи од закупа и рента</t>
  </si>
  <si>
    <t>Приходи од камата на готовину и готовинске еквиваленте</t>
  </si>
  <si>
    <t>Приходи од хартија од вриједнодти и финансијских деривата</t>
  </si>
  <si>
    <t>Приходи од камата и осталих накнада на дате зајмове</t>
  </si>
  <si>
    <t>Приходи по основу реал. позит. курсних разлика из посл.и инв.активн.</t>
  </si>
  <si>
    <t>Остали приходи од имовине</t>
  </si>
  <si>
    <t>Административне накнаде и таксе</t>
  </si>
  <si>
    <t>Судске накнаде и таксе</t>
  </si>
  <si>
    <t>Комуналне накнаде и таксе</t>
  </si>
  <si>
    <t>Накнаде по разним основама</t>
  </si>
  <si>
    <t>Приходи од пружања јавних услуга</t>
  </si>
  <si>
    <t>ГРАНТОВИ</t>
  </si>
  <si>
    <t>Грантови из иностранства</t>
  </si>
  <si>
    <t>Грантови из земље</t>
  </si>
  <si>
    <t>Трансфери између или унутар јединица власти</t>
  </si>
  <si>
    <t>Трансфери од државе</t>
  </si>
  <si>
    <t>Трансфери од ентитета</t>
  </si>
  <si>
    <t>Трансфери  од јединица локалне самоуправе</t>
  </si>
  <si>
    <t>Трансфери од фондова обавезног социјалног осигурања</t>
  </si>
  <si>
    <t>Трансфери од осталих јединица власти</t>
  </si>
  <si>
    <t>Трансфери унутар  исте јединице  власти</t>
  </si>
  <si>
    <t>Трансфери унутар исте јединице власти</t>
  </si>
  <si>
    <t>ПРИМИЦИ ЗА НЕФИНАНСИЈСКУ ИМОВИНУ</t>
  </si>
  <si>
    <t>Примици за нефинансијску имовину</t>
  </si>
  <si>
    <t>Примици за зграде и објејкте</t>
  </si>
  <si>
    <t>Примици за постројења и опрему</t>
  </si>
  <si>
    <t>Примици за биолошку имовину</t>
  </si>
  <si>
    <t>Примици за инвестициону имовину</t>
  </si>
  <si>
    <t>Примици  за осталу произведену имовину</t>
  </si>
  <si>
    <t>Примици за земљиште</t>
  </si>
  <si>
    <t>Примици за подземна и површинска налазишта</t>
  </si>
  <si>
    <t>Примици за  остала природна добра</t>
  </si>
  <si>
    <t>Примици за осталу непризведену имовину</t>
  </si>
  <si>
    <t>Примици од продаје сталне имовине намијењене продаји и обус.пословања</t>
  </si>
  <si>
    <t>Примици од залиха материјала,учинака,робе и ситног инвентара,амбалаже и сл.</t>
  </si>
  <si>
    <t>УКУПНИ БУЏЕТСКИ ПРИХОДИ И ПРИМИЦИ ЗА НЕФИНАНСИЈСКУ ИМОВИНУ</t>
  </si>
  <si>
    <t>ИЗВРШЕЊЕ БУЏЕТА 31.12.2025.ГОДИНЕ-БУЏЕТСКИ РАСХОДИ И ИЗДАЦИ ЗА НЕФИНАНСИЈСКУ ИМОВИНУ</t>
  </si>
  <si>
    <t>ОПИС</t>
  </si>
  <si>
    <t>БУЏЕТСКИ РАСХОДИ</t>
  </si>
  <si>
    <t>Расходи за лична примања запослених</t>
  </si>
  <si>
    <t>Расходи за бруто плате запослених</t>
  </si>
  <si>
    <t>Расходи за бруто накнаде трошкова и осталих личних примања запослених</t>
  </si>
  <si>
    <t>Расходи за накнаду плата запослених за вријеме боловања,род.одсуства и ост.накнада</t>
  </si>
  <si>
    <t>Расходи за отпремнине и једнократне помоћи(бруто)</t>
  </si>
  <si>
    <t>Расходи по основу закупа</t>
  </si>
  <si>
    <t>Расходи по основу утрошка енергије,комуналних,комникационих и транспортних услуга</t>
  </si>
  <si>
    <t>Расходи за режијски материјал</t>
  </si>
  <si>
    <t>Расходи за посебне намјене</t>
  </si>
  <si>
    <t>Расходи за текуће одржавање</t>
  </si>
  <si>
    <t>Расходи по основу путовања и смјештаја</t>
  </si>
  <si>
    <t>Расходи за стручне услуге</t>
  </si>
  <si>
    <t>Расходи за услуге одржавања јавних површина и заштите животне средине</t>
  </si>
  <si>
    <t>Остали некласификовани расходи</t>
  </si>
  <si>
    <t>Расходи финансирања и други финансијски трошкови</t>
  </si>
  <si>
    <t>Расходи по основу камата на хартије од вриједности</t>
  </si>
  <si>
    <t>Расходи по основу финансијских деривата</t>
  </si>
  <si>
    <t>Расходи по основу камата на примљене зајмове у земљи</t>
  </si>
  <si>
    <t>Расходи по основу камата на примљене зајмове из иностранства</t>
  </si>
  <si>
    <t>Трошкови сервисирања преузетих зајмова</t>
  </si>
  <si>
    <t>Расходи по основу негативних курсних разлика из посл.и инвес.активности</t>
  </si>
  <si>
    <t>Расходи по основу затезних камата</t>
  </si>
  <si>
    <t>Субвенције</t>
  </si>
  <si>
    <t>Грантови у иностранство</t>
  </si>
  <si>
    <t>Грантови у земљи</t>
  </si>
  <si>
    <t>Дознаке на име социјалне заштите које исплаћују институције обавезног социјалног осигурања</t>
  </si>
  <si>
    <t>Дознаке грађанима које се исплаћују из буџета Републике,општина и градова</t>
  </si>
  <si>
    <t>Дознаке пружаоцима услуга социјалне заштите које се исплаћују из буџета Републике,општине и градова</t>
  </si>
  <si>
    <t>Дознаке грађанима по основу пензијског осигурања</t>
  </si>
  <si>
    <t>Дознаке по основу здравственог осигурања</t>
  </si>
  <si>
    <t>Дознаке по основу осигурања од незапослености</t>
  </si>
  <si>
    <t>Дознаке по основу дјечије заштите</t>
  </si>
  <si>
    <t>Расходи финансирања и други финансијски трошкови и расходи трансакција размјене између или унутар јединица власти</t>
  </si>
  <si>
    <t>Расходи финансирања и други фин.трошкови између јединица власти</t>
  </si>
  <si>
    <t xml:space="preserve">Расходи из трансакције размјене унутар исте јединице власти </t>
  </si>
  <si>
    <t>Трансфери држави</t>
  </si>
  <si>
    <t>Трансфери ентитету</t>
  </si>
  <si>
    <t>Трансфери јединицама локалне самоуправе</t>
  </si>
  <si>
    <t>Трансфери фондовима обавезног социјалног осигурања</t>
  </si>
  <si>
    <t>Трансфери осталим јединицам  власти</t>
  </si>
  <si>
    <t>Трансфери између буџетских јединица истог нивоа власти</t>
  </si>
  <si>
    <t>ИЗДАЦИ ЗА НЕФИНАНСИЈСКУ ИМОВИНУ</t>
  </si>
  <si>
    <t>Издаци за нефинансијску имовину</t>
  </si>
  <si>
    <t>Издаци за изградњу и прибављање зграда и објеката</t>
  </si>
  <si>
    <t>Издаци за инвестиционо одржавање,реконструкцију и адаптацију здрада и објеката</t>
  </si>
  <si>
    <t>Издаци за набавку постројења и опреме</t>
  </si>
  <si>
    <t>Издаци за инвестиционо одржавање опреме</t>
  </si>
  <si>
    <t>Издаци за биолошку имовину</t>
  </si>
  <si>
    <t>Издаци за инвестициону имовину</t>
  </si>
  <si>
    <t>Издаци за нематеријалну  произведену имовину</t>
  </si>
  <si>
    <t>Издаци за прибављање земљишта</t>
  </si>
  <si>
    <t>Издаци по основу улагања у побољшање земљишта</t>
  </si>
  <si>
    <t>Издаци за прибављање подземних и површинских налазишта</t>
  </si>
  <si>
    <t>Издаци по основу улагања у побољшање подземних и површинских  налазишта</t>
  </si>
  <si>
    <t>Издаци за прибављање осталих природних добара</t>
  </si>
  <si>
    <t>Издаци по основу улагања у побољшање  осталих природних добара</t>
  </si>
  <si>
    <t>Издаци за нематеријалну непроизведену имовину</t>
  </si>
  <si>
    <t>Издаци за сталну имовину намјењену продаји</t>
  </si>
  <si>
    <t>УКУПНИ БУЏЕТСКИ РАСХОДИ И ИЗДАЦИ ЗА НЕФИНАНСИЈСКУ ИМОВИНУ</t>
  </si>
  <si>
    <t>ИЗВРШЕЊЕ БУЏЕТА 31.12.2025.-ФИНАНСИРАЊЕ</t>
  </si>
  <si>
    <t xml:space="preserve">                       ФИНАСИРАЊЕ</t>
  </si>
  <si>
    <t>НЕТО ПРИМИЦИ ОД ФИНАНСИЈСКЕ ИМОВИНЕ</t>
  </si>
  <si>
    <t>Примици од хартија од вриједности (изузев акија)</t>
  </si>
  <si>
    <t>Примици од акција и учешћа у капиталу</t>
  </si>
  <si>
    <t>Примици од финансијских деривата</t>
  </si>
  <si>
    <t>Примици од  наплате датих зајмова</t>
  </si>
  <si>
    <t>Издаци за хартије од вриједности</t>
  </si>
  <si>
    <t>Издаци за акције и учешћа у капиталу</t>
  </si>
  <si>
    <t>Издаци за финансијске деривате</t>
  </si>
  <si>
    <t>Издаци за дате зајмове</t>
  </si>
  <si>
    <t>НЕТО ЗАДУЖИВАЊЕ</t>
  </si>
  <si>
    <t>Примици од задуживања</t>
  </si>
  <si>
    <t>Примици од издавања хартија од вриједности(изузев акција)</t>
  </si>
  <si>
    <t>Примици од узетих зајмова</t>
  </si>
  <si>
    <t>Примици од задуживања код других јединица власти</t>
  </si>
  <si>
    <t>Издаци за отплати дугова</t>
  </si>
  <si>
    <t>Издаци за отплату главнице по хартијама од вриједности</t>
  </si>
  <si>
    <t>Издаци за отплату дуга по финансијским дериватима</t>
  </si>
  <si>
    <t>Издаци за отплату главнице примљених зајмова у земљи</t>
  </si>
  <si>
    <t>Издаци за отплату главнице примљених зајмова из иностранства</t>
  </si>
  <si>
    <t>Издаци за отплату осталих дугова</t>
  </si>
  <si>
    <t>Издаци за отплату дугова према другим  јединицама власти</t>
  </si>
  <si>
    <t>Остали нето примици</t>
  </si>
  <si>
    <t>Примици по основу пореза на додату вриједност</t>
  </si>
  <si>
    <t>Примици по основу депозита и кауција</t>
  </si>
  <si>
    <t>Примици по основу аванса</t>
  </si>
  <si>
    <t>Остали примици из трансакција са другим јединицама власти</t>
  </si>
  <si>
    <t>Издаци по основу пореза на додату вриједнодт</t>
  </si>
  <si>
    <t>Издаци по основу депозита и кауција</t>
  </si>
  <si>
    <t>Издаци по основу аванса</t>
  </si>
  <si>
    <t>Остали издаци из трансакција са другим јединицама власти</t>
  </si>
  <si>
    <t>РАСПОДЈЕЛА СУФИЦИТА ИЗ РАНИЈИХ ПЕРИОДА</t>
  </si>
  <si>
    <t>ИЗВРШЕЊЕ БУЏЕТА 31.12.2024.-ФУНКЦИОНАЛНА КЛАСИФИКАЦИЈА РАСХОДИ И НЕТО ИЗДАТАКА ЗА НЕФ.ИМОВИНУ</t>
  </si>
  <si>
    <t>Ф-ционални код</t>
  </si>
  <si>
    <t>ФУНКЦИЈА</t>
  </si>
  <si>
    <t>Опште јавне услуге</t>
  </si>
  <si>
    <t>Одбрана</t>
  </si>
  <si>
    <t>Јавни ред и сигурност</t>
  </si>
  <si>
    <t>Економски послови</t>
  </si>
  <si>
    <t>Заштита животне средине</t>
  </si>
  <si>
    <t>Стамбени и заједнички послови</t>
  </si>
  <si>
    <t>Здравство</t>
  </si>
  <si>
    <t>Рекреација,култура и религија</t>
  </si>
  <si>
    <t>Образовање</t>
  </si>
  <si>
    <t>Социјална заштита</t>
  </si>
  <si>
    <t>УКУПНО:</t>
  </si>
  <si>
    <t>ЗУ</t>
  </si>
  <si>
    <t>Заједничке услуге</t>
  </si>
  <si>
    <t>ИУ</t>
  </si>
  <si>
    <t>Индивидуалне услуге</t>
  </si>
  <si>
    <t>Табеларни преглед коришћења средстава буџетске резерве</t>
  </si>
  <si>
    <t>Ред.број</t>
  </si>
  <si>
    <t>Буџетски корисник</t>
  </si>
  <si>
    <t>Износ прераспоређених средстава буџетске резерве</t>
  </si>
  <si>
    <t>Напомена</t>
  </si>
  <si>
    <t>СШЦ "Алекса Шантић"</t>
  </si>
  <si>
    <t>400КМ -текуће одржавање</t>
  </si>
  <si>
    <t>02/012.9-18/25 07.02.2025.</t>
  </si>
  <si>
    <t xml:space="preserve">Општинска управа </t>
  </si>
  <si>
    <t>25.000 КМ-"Невесињска пушка"</t>
  </si>
  <si>
    <t>02/012.9-45/25 19.02.2025.</t>
  </si>
  <si>
    <t>7.000 КМ-рачунарска опрема</t>
  </si>
  <si>
    <t>02/012-61/25 03.03.2025</t>
  </si>
  <si>
    <t>ЈУ Центар за културу "Небојша Глоговац"</t>
  </si>
  <si>
    <t>10.000 КМ-техничка и разгласна опрема</t>
  </si>
  <si>
    <t>02/012.9-70/25 од 11.03.2025</t>
  </si>
  <si>
    <t>7.050 КМ-спомен обиљежје</t>
  </si>
  <si>
    <t>02/012.9-76/25 14.03.2025</t>
  </si>
  <si>
    <t>20.000 КМ-шумско привредна основа</t>
  </si>
  <si>
    <t>02/012.9-100/25 28.03.2025.</t>
  </si>
  <si>
    <t>10.000КМ-ЈП Водовод ,текући грант</t>
  </si>
  <si>
    <t xml:space="preserve">02/012.9-140/25 05.05.2025 </t>
  </si>
  <si>
    <t>500КМ-Парохија -автовачка</t>
  </si>
  <si>
    <t>02/012.9-254/25 08.08.2025</t>
  </si>
  <si>
    <t>1000КМ-Организација породица заробљених и погинулих бораца и несталих лица</t>
  </si>
  <si>
    <t>02/012.9-255/25 08.08.2025</t>
  </si>
  <si>
    <t>300КМ-Спортско риболовно друштво-Алаговац</t>
  </si>
  <si>
    <t>02/012.9-279/25 03.09.2025</t>
  </si>
  <si>
    <t>58.000 КМ-расподјела за грантове</t>
  </si>
  <si>
    <t>02/012.9-464/25 31.12.2025</t>
  </si>
  <si>
    <t>реалокације</t>
  </si>
  <si>
    <t>Редни број</t>
  </si>
  <si>
    <t>ЈУ Туристичка организација</t>
  </si>
  <si>
    <t>реалокација</t>
  </si>
  <si>
    <t>02/012.9-424/25 18.12.2025</t>
  </si>
  <si>
    <t>02/012.9-423/25 18.12.2025</t>
  </si>
  <si>
    <t>Све организационе јединице -главна реалокација</t>
  </si>
  <si>
    <t>02/012.9-462/25 31.12.2025.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</si>
</sst>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38"/>
      <scheme val="minor"/>
    </font>
    <font>
      <sz val="11"/>
      <color theme="1"/>
      <name val="Calibri"/>
      <charset val="238"/>
      <scheme val="minor"/>
    </font>
    <font>
      <sz val="11"/>
      <name val="Calibri"/>
      <charset val="238"/>
      <scheme val="minor"/>
    </font>
    <font>
      <sz val="11"/>
      <color rgb="FFFF0000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/>
    <xf numFmtId="1" fontId="1" fillId="2" borderId="2" xfId="0" applyNumberFormat="1" applyFont="1" applyFill="1" applyBorder="1"/>
    <xf numFmtId="1" fontId="1" fillId="3" borderId="1" xfId="0" applyNumberFormat="1" applyFont="1" applyFill="1" applyBorder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/>
    <xf numFmtId="1" fontId="1" fillId="4" borderId="2" xfId="0" applyNumberFormat="1" applyFont="1" applyFill="1" applyBorder="1"/>
    <xf numFmtId="1" fontId="1" fillId="4" borderId="1" xfId="0" applyNumberFormat="1" applyFont="1" applyFill="1" applyBorder="1"/>
    <xf numFmtId="0" fontId="0" fillId="0" borderId="1" xfId="0" applyBorder="1"/>
    <xf numFmtId="1" fontId="1" fillId="5" borderId="2" xfId="0" applyNumberFormat="1" applyFont="1" applyFill="1" applyBorder="1"/>
    <xf numFmtId="1" fontId="1" fillId="5" borderId="1" xfId="0" applyNumberFormat="1" applyFont="1" applyFill="1" applyBorder="1"/>
    <xf numFmtId="0" fontId="2" fillId="2" borderId="1" xfId="0" applyFont="1" applyFill="1" applyBorder="1"/>
    <xf numFmtId="0" fontId="2" fillId="4" borderId="1" xfId="0" applyFont="1" applyFill="1" applyBorder="1"/>
    <xf numFmtId="0" fontId="0" fillId="0" borderId="1" xfId="0" applyBorder="1" applyAlignment="1">
      <alignment wrapText="1"/>
    </xf>
    <xf numFmtId="0" fontId="0" fillId="4" borderId="1" xfId="0" applyFill="1" applyBorder="1"/>
    <xf numFmtId="0" fontId="3" fillId="0" borderId="1" xfId="0" applyFont="1" applyBorder="1"/>
    <xf numFmtId="0" fontId="0" fillId="0" borderId="1" xfId="0" applyFont="1" applyBorder="1"/>
    <xf numFmtId="0" fontId="0" fillId="0" borderId="1" xfId="0" applyFill="1" applyBorder="1"/>
    <xf numFmtId="0" fontId="4" fillId="5" borderId="1" xfId="0" applyFont="1" applyFill="1" applyBorder="1"/>
    <xf numFmtId="0" fontId="3" fillId="5" borderId="1" xfId="0" applyFont="1" applyFill="1" applyBorder="1"/>
    <xf numFmtId="0" fontId="1" fillId="4" borderId="1" xfId="0" applyFont="1" applyFill="1" applyBorder="1" applyAlignment="1">
      <alignment wrapText="1"/>
    </xf>
    <xf numFmtId="0" fontId="1" fillId="0" borderId="1" xfId="0" applyFont="1" applyBorder="1"/>
    <xf numFmtId="0" fontId="0" fillId="2" borderId="3" xfId="0" applyFill="1" applyBorder="1"/>
    <xf numFmtId="0" fontId="1" fillId="2" borderId="3" xfId="0" applyFont="1" applyFill="1" applyBorder="1"/>
    <xf numFmtId="0" fontId="0" fillId="0" borderId="0" xfId="0" applyBorder="1"/>
    <xf numFmtId="0" fontId="1" fillId="0" borderId="0" xfId="0" applyFont="1" applyBorder="1"/>
    <xf numFmtId="1" fontId="1" fillId="5" borderId="0" xfId="0" applyNumberFormat="1" applyFont="1" applyFill="1" applyBorder="1"/>
    <xf numFmtId="0" fontId="1" fillId="0" borderId="4" xfId="0" applyFont="1" applyBorder="1" applyAlignment="1">
      <alignment horizontal="center"/>
    </xf>
    <xf numFmtId="1" fontId="1" fillId="5" borderId="2" xfId="0" applyNumberFormat="1" applyFont="1" applyFill="1" applyBorder="1" applyAlignment="1">
      <alignment horizontal="center"/>
    </xf>
    <xf numFmtId="1" fontId="1" fillId="5" borderId="1" xfId="0" applyNumberFormat="1" applyFont="1" applyFill="1" applyBorder="1" applyAlignment="1">
      <alignment horizontal="center"/>
    </xf>
    <xf numFmtId="0" fontId="1" fillId="2" borderId="2" xfId="0" applyFont="1" applyFill="1" applyBorder="1"/>
    <xf numFmtId="0" fontId="0" fillId="2" borderId="5" xfId="0" applyFill="1" applyBorder="1"/>
    <xf numFmtId="0" fontId="2" fillId="2" borderId="5" xfId="0" applyFont="1" applyFill="1" applyBorder="1"/>
    <xf numFmtId="0" fontId="1" fillId="2" borderId="1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6" xfId="0" applyFont="1" applyFill="1" applyBorder="1"/>
    <xf numFmtId="1" fontId="1" fillId="3" borderId="2" xfId="0" applyNumberFormat="1" applyFont="1" applyFill="1" applyBorder="1"/>
    <xf numFmtId="0" fontId="0" fillId="4" borderId="1" xfId="0" applyFill="1" applyBorder="1" applyAlignment="1">
      <alignment wrapText="1"/>
    </xf>
    <xf numFmtId="0" fontId="0" fillId="0" borderId="4" xfId="0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left"/>
    </xf>
    <xf numFmtId="0" fontId="1" fillId="2" borderId="6" xfId="0" applyFont="1" applyFill="1" applyBorder="1"/>
    <xf numFmtId="0" fontId="2" fillId="2" borderId="6" xfId="0" applyFont="1" applyFill="1" applyBorder="1"/>
    <xf numFmtId="0" fontId="2" fillId="4" borderId="6" xfId="0" applyFont="1" applyFill="1" applyBorder="1"/>
    <xf numFmtId="0" fontId="0" fillId="0" borderId="1" xfId="0" applyBorder="1" applyAlignment="1">
      <alignment horizontal="right"/>
    </xf>
    <xf numFmtId="0" fontId="0" fillId="0" borderId="4" xfId="0" applyBorder="1" applyAlignment="1">
      <alignment horizontal="right"/>
    </xf>
    <xf numFmtId="0" fontId="5" fillId="5" borderId="4" xfId="0" applyFont="1" applyFill="1" applyBorder="1"/>
    <xf numFmtId="0" fontId="0" fillId="5" borderId="4" xfId="0" applyFont="1" applyFill="1" applyBorder="1"/>
    <xf numFmtId="0" fontId="0" fillId="0" borderId="1" xfId="0" applyFont="1" applyBorder="1" applyAlignment="1">
      <alignment horizontal="right"/>
    </xf>
    <xf numFmtId="0" fontId="0" fillId="2" borderId="2" xfId="0" applyFill="1" applyBorder="1"/>
    <xf numFmtId="0" fontId="0" fillId="2" borderId="5" xfId="0" applyFont="1" applyFill="1" applyBorder="1"/>
    <xf numFmtId="0" fontId="0" fillId="2" borderId="6" xfId="0" applyFill="1" applyBorder="1"/>
    <xf numFmtId="0" fontId="0" fillId="0" borderId="1" xfId="0" applyFill="1" applyBorder="1" applyAlignment="1">
      <alignment horizontal="right"/>
    </xf>
    <xf numFmtId="0" fontId="1" fillId="2" borderId="4" xfId="0" applyFont="1" applyFill="1" applyBorder="1"/>
    <xf numFmtId="0" fontId="3" fillId="5" borderId="1" xfId="0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3" fontId="6" fillId="0" borderId="1" xfId="0" applyNumberFormat="1" applyFont="1" applyBorder="1" applyAlignment="1" applyProtection="1">
      <alignment horizontal="right" wrapText="1"/>
      <protection locked="0"/>
    </xf>
    <xf numFmtId="0" fontId="0" fillId="0" borderId="1" xfId="0" applyFill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2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wrapText="1"/>
    </xf>
    <xf numFmtId="0" fontId="1" fillId="0" borderId="1" xfId="0" applyFont="1" applyBorder="1" applyAlignment="1"/>
    <xf numFmtId="0" fontId="0" fillId="0" borderId="1" xfId="0" applyBorder="1" applyAlignment="1">
      <alignment horizontal="right" wrapText="1"/>
    </xf>
    <xf numFmtId="0" fontId="7" fillId="0" borderId="1" xfId="0" applyFont="1" applyBorder="1" applyAlignment="1">
      <alignment horizontal="center"/>
    </xf>
    <xf numFmtId="0" fontId="0" fillId="0" borderId="1" xfId="0" applyFill="1" applyBorder="1" applyAlignment="1">
      <alignment horizontal="right" wrapText="1"/>
    </xf>
    <xf numFmtId="0" fontId="7" fillId="0" borderId="4" xfId="0" applyFont="1" applyBorder="1" applyAlignment="1">
      <alignment horizontal="center"/>
    </xf>
    <xf numFmtId="0" fontId="0" fillId="0" borderId="4" xfId="0" applyFill="1" applyBorder="1" applyAlignment="1">
      <alignment horizontal="right" wrapText="1"/>
    </xf>
    <xf numFmtId="0" fontId="0" fillId="0" borderId="1" xfId="0" applyBorder="1" applyAlignment="1">
      <alignment horizontal="center" wrapText="1"/>
    </xf>
    <xf numFmtId="2" fontId="7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2" fontId="8" fillId="0" borderId="0" xfId="0" applyNumberFormat="1" applyFont="1" applyBorder="1" applyAlignment="1">
      <alignment horizontal="center" wrapText="1"/>
    </xf>
    <xf numFmtId="0" fontId="8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wrapText="1"/>
    </xf>
    <xf numFmtId="0" fontId="1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5" borderId="2" xfId="0" applyFill="1" applyBorder="1" applyAlignment="1">
      <alignment horizontal="center" wrapText="1"/>
    </xf>
    <xf numFmtId="0" fontId="0" fillId="5" borderId="5" xfId="0" applyFill="1" applyBorder="1" applyAlignment="1">
      <alignment horizontal="center" wrapText="1"/>
    </xf>
    <xf numFmtId="0" fontId="0" fillId="5" borderId="7" xfId="0" applyFill="1" applyBorder="1" applyAlignment="1">
      <alignment horizontal="center" wrapText="1"/>
    </xf>
    <xf numFmtId="2" fontId="0" fillId="5" borderId="2" xfId="0" applyNumberFormat="1" applyFill="1" applyBorder="1" applyAlignment="1">
      <alignment horizontal="center"/>
    </xf>
    <xf numFmtId="2" fontId="0" fillId="5" borderId="5" xfId="0" applyNumberFormat="1" applyFill="1" applyBorder="1" applyAlignment="1">
      <alignment horizontal="center"/>
    </xf>
    <xf numFmtId="2" fontId="0" fillId="5" borderId="7" xfId="0" applyNumberFormat="1" applyFill="1" applyBorder="1" applyAlignment="1">
      <alignment horizontal="center"/>
    </xf>
    <xf numFmtId="2" fontId="0" fillId="5" borderId="2" xfId="0" applyNumberFormat="1" applyFill="1" applyBorder="1" applyAlignment="1">
      <alignment horizontal="center" wrapText="1"/>
    </xf>
    <xf numFmtId="2" fontId="0" fillId="5" borderId="5" xfId="0" applyNumberFormat="1" applyFill="1" applyBorder="1" applyAlignment="1">
      <alignment horizontal="center" wrapText="1"/>
    </xf>
    <xf numFmtId="2" fontId="0" fillId="5" borderId="7" xfId="0" applyNumberFormat="1" applyFill="1" applyBorder="1" applyAlignment="1">
      <alignment horizontal="center" wrapText="1"/>
    </xf>
    <xf numFmtId="2" fontId="7" fillId="0" borderId="2" xfId="0" applyNumberFormat="1" applyFont="1" applyBorder="1" applyAlignment="1">
      <alignment horizontal="center" wrapText="1"/>
    </xf>
    <xf numFmtId="2" fontId="8" fillId="0" borderId="5" xfId="0" applyNumberFormat="1" applyFont="1" applyBorder="1" applyAlignment="1">
      <alignment horizontal="center" wrapText="1"/>
    </xf>
    <xf numFmtId="2" fontId="8" fillId="0" borderId="7" xfId="0" applyNumberFormat="1" applyFont="1" applyBorder="1" applyAlignment="1">
      <alignment horizontal="center" wrapText="1"/>
    </xf>
    <xf numFmtId="2" fontId="7" fillId="0" borderId="5" xfId="0" applyNumberFormat="1" applyFont="1" applyBorder="1" applyAlignment="1">
      <alignment horizontal="center" wrapText="1"/>
    </xf>
    <xf numFmtId="2" fontId="7" fillId="0" borderId="7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2" fontId="7" fillId="0" borderId="0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0"/>
  <sheetViews>
    <sheetView tabSelected="1" workbookViewId="0">
      <selection activeCell="G164" sqref="G164"/>
    </sheetView>
  </sheetViews>
  <sheetFormatPr defaultColWidth="9" defaultRowHeight="15"/>
  <cols>
    <col min="1" max="1" width="9.5703125" customWidth="1"/>
    <col min="2" max="2" width="59" customWidth="1"/>
    <col min="3" max="3" width="15.42578125" customWidth="1"/>
    <col min="4" max="4" width="15.7109375" customWidth="1"/>
    <col min="5" max="5" width="14.85546875" customWidth="1"/>
    <col min="6" max="6" width="19.5703125" customWidth="1"/>
    <col min="7" max="7" width="12.42578125" customWidth="1"/>
    <col min="8" max="13" width="8.85546875" customWidth="1"/>
  </cols>
  <sheetData>
    <row r="1" spans="1:7">
      <c r="A1" s="1" t="s">
        <v>0</v>
      </c>
      <c r="B1" s="2"/>
    </row>
    <row r="2" spans="1:7" ht="45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>
      <c r="A3" s="4">
        <v>1</v>
      </c>
      <c r="B3" s="4">
        <v>2</v>
      </c>
      <c r="C3" s="6">
        <v>3</v>
      </c>
      <c r="D3" s="6">
        <v>4</v>
      </c>
      <c r="E3" s="6">
        <v>5</v>
      </c>
      <c r="F3" s="6">
        <v>6</v>
      </c>
      <c r="G3" s="7">
        <v>7</v>
      </c>
    </row>
    <row r="4" spans="1:7">
      <c r="A4" s="8"/>
      <c r="B4" s="9" t="s">
        <v>8</v>
      </c>
      <c r="C4" s="9">
        <f>C5+C14+C20+C22</f>
        <v>13456895</v>
      </c>
      <c r="D4" s="9">
        <f>D5+D14+D20+D22</f>
        <v>16023519</v>
      </c>
      <c r="E4" s="9">
        <f>E5+E14+E20+E22</f>
        <v>15623659</v>
      </c>
      <c r="F4" s="10">
        <f>E4/C4*100</f>
        <v>116.10151524553</v>
      </c>
      <c r="G4" s="11">
        <f>E4/D4*100</f>
        <v>97.5045431655805</v>
      </c>
    </row>
    <row r="5" spans="1:7">
      <c r="A5" s="12">
        <v>710000</v>
      </c>
      <c r="B5" s="13" t="s">
        <v>9</v>
      </c>
      <c r="C5" s="13">
        <f>SUM(C6:C13)</f>
        <v>9302056</v>
      </c>
      <c r="D5" s="13">
        <f>SUM(D6:D13)</f>
        <v>10207750</v>
      </c>
      <c r="E5" s="13">
        <f>SUM(E6:E13)</f>
        <v>10503320</v>
      </c>
      <c r="F5" s="14">
        <f t="shared" ref="F5:F68" si="0">E5/C5*100</f>
        <v>112.913962246626</v>
      </c>
      <c r="G5" s="15">
        <f t="shared" ref="G5:G68" si="1">E5/D5*100</f>
        <v>102.895545051554</v>
      </c>
    </row>
    <row r="6" spans="1:7">
      <c r="A6" s="16">
        <v>711000</v>
      </c>
      <c r="B6" s="16" t="s">
        <v>10</v>
      </c>
      <c r="C6" s="16"/>
      <c r="D6" s="16"/>
      <c r="E6" s="16"/>
      <c r="F6" s="17"/>
      <c r="G6" s="18"/>
    </row>
    <row r="7" spans="1:7">
      <c r="A7" s="16">
        <v>712000</v>
      </c>
      <c r="B7" s="16" t="s">
        <v>11</v>
      </c>
      <c r="C7" s="16"/>
      <c r="D7" s="16"/>
      <c r="E7" s="16"/>
      <c r="F7" s="17"/>
      <c r="G7" s="18"/>
    </row>
    <row r="8" spans="1:7">
      <c r="A8" s="16">
        <v>713000</v>
      </c>
      <c r="B8" s="16" t="s">
        <v>12</v>
      </c>
      <c r="C8" s="16">
        <v>603121</v>
      </c>
      <c r="D8" s="16">
        <v>710000</v>
      </c>
      <c r="E8" s="16">
        <v>756109</v>
      </c>
      <c r="F8" s="17">
        <f t="shared" si="0"/>
        <v>125.366054241189</v>
      </c>
      <c r="G8" s="18">
        <f t="shared" si="1"/>
        <v>106.49422535211301</v>
      </c>
    </row>
    <row r="9" spans="1:7">
      <c r="A9" s="16">
        <v>714000</v>
      </c>
      <c r="B9" s="16" t="s">
        <v>13</v>
      </c>
      <c r="C9" s="16">
        <v>198280</v>
      </c>
      <c r="D9" s="16">
        <v>200000</v>
      </c>
      <c r="E9" s="16">
        <v>208522</v>
      </c>
      <c r="F9" s="17">
        <f t="shared" si="0"/>
        <v>105.165422634658</v>
      </c>
      <c r="G9" s="18">
        <f t="shared" si="1"/>
        <v>104.261</v>
      </c>
    </row>
    <row r="10" spans="1:7">
      <c r="A10" s="16">
        <v>715000</v>
      </c>
      <c r="B10" s="16" t="s">
        <v>14</v>
      </c>
      <c r="C10" s="16"/>
      <c r="D10" s="16"/>
      <c r="E10" s="16">
        <v>1</v>
      </c>
      <c r="F10" s="17"/>
      <c r="G10" s="18"/>
    </row>
    <row r="11" spans="1:7">
      <c r="A11" s="16">
        <v>716000</v>
      </c>
      <c r="B11" s="16" t="s">
        <v>15</v>
      </c>
      <c r="C11" s="16"/>
      <c r="D11" s="16"/>
      <c r="E11" s="16"/>
      <c r="F11" s="17"/>
      <c r="G11" s="18"/>
    </row>
    <row r="12" spans="1:7">
      <c r="A12" s="16">
        <v>717000</v>
      </c>
      <c r="B12" s="16" t="s">
        <v>16</v>
      </c>
      <c r="C12" s="16">
        <v>8451445</v>
      </c>
      <c r="D12" s="16">
        <v>9200000</v>
      </c>
      <c r="E12" s="16">
        <v>9424399</v>
      </c>
      <c r="F12" s="17">
        <f t="shared" si="0"/>
        <v>111.51227985273501</v>
      </c>
      <c r="G12" s="18">
        <f t="shared" si="1"/>
        <v>102.439119565217</v>
      </c>
    </row>
    <row r="13" spans="1:7">
      <c r="A13" s="16">
        <v>719000</v>
      </c>
      <c r="B13" s="16" t="s">
        <v>17</v>
      </c>
      <c r="C13" s="16">
        <v>49210</v>
      </c>
      <c r="D13" s="16">
        <v>97750</v>
      </c>
      <c r="E13" s="16">
        <v>114289</v>
      </c>
      <c r="F13" s="17">
        <f t="shared" si="0"/>
        <v>232.247510668563</v>
      </c>
      <c r="G13" s="18">
        <f t="shared" si="1"/>
        <v>116.919693094629</v>
      </c>
    </row>
    <row r="14" spans="1:7">
      <c r="A14" s="12">
        <v>720000</v>
      </c>
      <c r="B14" s="13" t="s">
        <v>18</v>
      </c>
      <c r="C14" s="13">
        <f>SUM(C15:C19)</f>
        <v>3227961</v>
      </c>
      <c r="D14" s="13">
        <f>SUM(D15:D19)</f>
        <v>3312621</v>
      </c>
      <c r="E14" s="13">
        <f>SUM(E15:E19)</f>
        <v>3376842</v>
      </c>
      <c r="F14" s="14">
        <f t="shared" si="0"/>
        <v>104.61223044516299</v>
      </c>
      <c r="G14" s="15">
        <f t="shared" si="1"/>
        <v>101.938676353256</v>
      </c>
    </row>
    <row r="15" spans="1:7">
      <c r="A15" s="16">
        <v>721000</v>
      </c>
      <c r="B15" s="16" t="s">
        <v>19</v>
      </c>
      <c r="C15" s="16">
        <v>34700</v>
      </c>
      <c r="D15" s="16">
        <v>26624</v>
      </c>
      <c r="E15" s="16">
        <v>32469</v>
      </c>
      <c r="F15" s="17">
        <f t="shared" si="0"/>
        <v>93.570605187319899</v>
      </c>
      <c r="G15" s="18">
        <f t="shared" si="1"/>
        <v>121.95387620192299</v>
      </c>
    </row>
    <row r="16" spans="1:7">
      <c r="A16" s="16">
        <v>722000</v>
      </c>
      <c r="B16" s="16" t="s">
        <v>20</v>
      </c>
      <c r="C16" s="16">
        <v>3147711</v>
      </c>
      <c r="D16" s="16">
        <v>3226812</v>
      </c>
      <c r="E16" s="16">
        <v>3275477</v>
      </c>
      <c r="F16" s="17">
        <f t="shared" si="0"/>
        <v>104.05901304154</v>
      </c>
      <c r="G16" s="18">
        <f t="shared" si="1"/>
        <v>101.508144881078</v>
      </c>
    </row>
    <row r="17" spans="1:7">
      <c r="A17" s="16">
        <v>723000</v>
      </c>
      <c r="B17" s="16" t="s">
        <v>21</v>
      </c>
      <c r="C17" s="16">
        <v>540</v>
      </c>
      <c r="D17" s="16"/>
      <c r="E17" s="16"/>
      <c r="F17" s="17">
        <f t="shared" si="0"/>
        <v>0</v>
      </c>
      <c r="G17" s="18"/>
    </row>
    <row r="18" spans="1:7">
      <c r="A18" s="16">
        <v>728000</v>
      </c>
      <c r="B18" s="16" t="s">
        <v>22</v>
      </c>
      <c r="C18" s="16">
        <v>4549</v>
      </c>
      <c r="D18" s="16">
        <v>4550</v>
      </c>
      <c r="E18" s="16">
        <v>4549</v>
      </c>
      <c r="F18" s="17">
        <f t="shared" si="0"/>
        <v>100</v>
      </c>
      <c r="G18" s="18">
        <f t="shared" si="1"/>
        <v>99.978021978021999</v>
      </c>
    </row>
    <row r="19" spans="1:7">
      <c r="A19" s="16">
        <v>729000</v>
      </c>
      <c r="B19" s="16" t="s">
        <v>23</v>
      </c>
      <c r="C19" s="16">
        <v>40461</v>
      </c>
      <c r="D19" s="16">
        <v>54635</v>
      </c>
      <c r="E19" s="16">
        <v>64347</v>
      </c>
      <c r="F19" s="17">
        <f t="shared" si="0"/>
        <v>159.034625936087</v>
      </c>
      <c r="G19" s="18">
        <f t="shared" si="1"/>
        <v>117.776150819072</v>
      </c>
    </row>
    <row r="20" spans="1:7">
      <c r="A20" s="12">
        <v>730000</v>
      </c>
      <c r="B20" s="13" t="s">
        <v>24</v>
      </c>
      <c r="C20" s="13">
        <f>SUM(C21)</f>
        <v>79831</v>
      </c>
      <c r="D20" s="13">
        <f>SUM(D21)</f>
        <v>1093789</v>
      </c>
      <c r="E20" s="13">
        <f>SUM(E21)</f>
        <v>311789</v>
      </c>
      <c r="F20" s="14">
        <f t="shared" si="0"/>
        <v>390.56131076899902</v>
      </c>
      <c r="G20" s="15">
        <f t="shared" si="1"/>
        <v>28.5054064357934</v>
      </c>
    </row>
    <row r="21" spans="1:7">
      <c r="A21" s="16">
        <v>731000</v>
      </c>
      <c r="B21" s="16" t="s">
        <v>24</v>
      </c>
      <c r="C21" s="16">
        <v>79831</v>
      </c>
      <c r="D21" s="16">
        <v>1093789</v>
      </c>
      <c r="E21" s="16">
        <v>311789</v>
      </c>
      <c r="F21" s="17">
        <f t="shared" si="0"/>
        <v>390.56131076899902</v>
      </c>
      <c r="G21" s="18">
        <f t="shared" si="1"/>
        <v>28.5054064357934</v>
      </c>
    </row>
    <row r="22" spans="1:7">
      <c r="A22" s="12">
        <v>780000</v>
      </c>
      <c r="B22" s="13" t="s">
        <v>25</v>
      </c>
      <c r="C22" s="13">
        <f>SUM(C23:C24)</f>
        <v>847047</v>
      </c>
      <c r="D22" s="13">
        <f>SUM(D23:D24)</f>
        <v>1409359</v>
      </c>
      <c r="E22" s="13">
        <f>SUM(E23:E24)</f>
        <v>1431708</v>
      </c>
      <c r="F22" s="14">
        <f t="shared" si="0"/>
        <v>169.023442618887</v>
      </c>
      <c r="G22" s="15">
        <f t="shared" si="1"/>
        <v>101.58575636158</v>
      </c>
    </row>
    <row r="23" spans="1:7">
      <c r="A23" s="16">
        <v>787000</v>
      </c>
      <c r="B23" s="16" t="s">
        <v>26</v>
      </c>
      <c r="C23" s="16">
        <v>817047</v>
      </c>
      <c r="D23" s="16">
        <v>1409359</v>
      </c>
      <c r="E23" s="16">
        <v>1431708</v>
      </c>
      <c r="F23" s="17">
        <f t="shared" si="0"/>
        <v>175.22957675629399</v>
      </c>
      <c r="G23" s="18">
        <f t="shared" si="1"/>
        <v>101.58575636158</v>
      </c>
    </row>
    <row r="24" spans="1:7">
      <c r="A24" s="16">
        <v>788000</v>
      </c>
      <c r="B24" s="16" t="s">
        <v>27</v>
      </c>
      <c r="C24" s="16">
        <v>30000</v>
      </c>
      <c r="D24" s="16"/>
      <c r="E24" s="16"/>
      <c r="F24" s="17">
        <f t="shared" si="0"/>
        <v>0</v>
      </c>
      <c r="G24" s="18"/>
    </row>
    <row r="25" spans="1:7">
      <c r="A25" s="8"/>
      <c r="B25" s="9" t="s">
        <v>28</v>
      </c>
      <c r="C25" s="19">
        <f>C26+C36+C39</f>
        <v>11231288</v>
      </c>
      <c r="D25" s="19">
        <f>D26+D36+D39</f>
        <v>14376821</v>
      </c>
      <c r="E25" s="19">
        <f>E26+E36+E39</f>
        <v>12951155</v>
      </c>
      <c r="F25" s="10">
        <f t="shared" si="0"/>
        <v>115.313176903664</v>
      </c>
      <c r="G25" s="11">
        <f t="shared" si="1"/>
        <v>90.083579673141898</v>
      </c>
    </row>
    <row r="26" spans="1:7">
      <c r="A26" s="12">
        <v>410000</v>
      </c>
      <c r="B26" s="13" t="s">
        <v>29</v>
      </c>
      <c r="C26" s="20">
        <f>SUM(C27:C35)</f>
        <v>11125168</v>
      </c>
      <c r="D26" s="20">
        <f>SUM(D27:D35)</f>
        <v>14237061</v>
      </c>
      <c r="E26" s="20">
        <f>SUM(E27:E35)</f>
        <v>12913819</v>
      </c>
      <c r="F26" s="14">
        <f t="shared" si="0"/>
        <v>116.077519009151</v>
      </c>
      <c r="G26" s="15">
        <f t="shared" si="1"/>
        <v>90.705651960049906</v>
      </c>
    </row>
    <row r="27" spans="1:7">
      <c r="A27" s="16">
        <v>411000</v>
      </c>
      <c r="B27" s="16" t="s">
        <v>30</v>
      </c>
      <c r="C27" s="16">
        <v>6276993</v>
      </c>
      <c r="D27" s="16">
        <v>7498266</v>
      </c>
      <c r="E27" s="16">
        <v>7360027</v>
      </c>
      <c r="F27" s="17">
        <f t="shared" si="0"/>
        <v>117.254025932481</v>
      </c>
      <c r="G27" s="18">
        <f t="shared" si="1"/>
        <v>98.156387090028502</v>
      </c>
    </row>
    <row r="28" spans="1:7">
      <c r="A28" s="16">
        <v>412000</v>
      </c>
      <c r="B28" s="16" t="s">
        <v>31</v>
      </c>
      <c r="C28" s="16">
        <v>1899866</v>
      </c>
      <c r="D28" s="16">
        <v>2487164</v>
      </c>
      <c r="E28" s="16">
        <v>2205277</v>
      </c>
      <c r="F28" s="17">
        <f t="shared" si="0"/>
        <v>116.075396896413</v>
      </c>
      <c r="G28" s="18">
        <f t="shared" si="1"/>
        <v>88.666328396519106</v>
      </c>
    </row>
    <row r="29" spans="1:7">
      <c r="A29" s="16">
        <v>413000</v>
      </c>
      <c r="B29" s="16" t="s">
        <v>32</v>
      </c>
      <c r="C29" s="16">
        <v>83399</v>
      </c>
      <c r="D29" s="16">
        <v>70500</v>
      </c>
      <c r="E29" s="16">
        <v>70288</v>
      </c>
      <c r="F29" s="17">
        <f t="shared" si="0"/>
        <v>84.279187999856106</v>
      </c>
      <c r="G29" s="18">
        <f t="shared" si="1"/>
        <v>99.699290780141894</v>
      </c>
    </row>
    <row r="30" spans="1:7">
      <c r="A30" s="16">
        <v>414000</v>
      </c>
      <c r="B30" s="16" t="s">
        <v>33</v>
      </c>
      <c r="C30" s="16">
        <v>341873</v>
      </c>
      <c r="D30" s="16">
        <v>452004</v>
      </c>
      <c r="E30" s="16">
        <v>414285</v>
      </c>
      <c r="F30" s="17">
        <f t="shared" si="0"/>
        <v>121.18096486122</v>
      </c>
      <c r="G30" s="18">
        <f t="shared" si="1"/>
        <v>91.655162343696105</v>
      </c>
    </row>
    <row r="31" spans="1:7">
      <c r="A31" s="16">
        <v>415000</v>
      </c>
      <c r="B31" s="16" t="s">
        <v>24</v>
      </c>
      <c r="C31" s="16">
        <v>988853</v>
      </c>
      <c r="D31" s="16">
        <v>1112228</v>
      </c>
      <c r="E31" s="16">
        <v>1180756</v>
      </c>
      <c r="F31" s="17">
        <f t="shared" si="0"/>
        <v>119.40662565619</v>
      </c>
      <c r="G31" s="18">
        <f t="shared" si="1"/>
        <v>106.161326634467</v>
      </c>
    </row>
    <row r="32" spans="1:7" ht="30">
      <c r="A32" s="16">
        <v>416000</v>
      </c>
      <c r="B32" s="21" t="s">
        <v>34</v>
      </c>
      <c r="C32" s="16">
        <v>1476784</v>
      </c>
      <c r="D32" s="16">
        <v>2560350</v>
      </c>
      <c r="E32" s="16">
        <v>1641792</v>
      </c>
      <c r="F32" s="17">
        <f t="shared" si="0"/>
        <v>111.173468834982</v>
      </c>
      <c r="G32" s="18">
        <f t="shared" si="1"/>
        <v>64.123733083367497</v>
      </c>
    </row>
    <row r="33" spans="1:7" ht="30">
      <c r="A33" s="16">
        <v>417000</v>
      </c>
      <c r="B33" s="21" t="s">
        <v>35</v>
      </c>
      <c r="C33" s="16"/>
      <c r="D33" s="16"/>
      <c r="E33" s="16"/>
      <c r="F33" s="17"/>
      <c r="G33" s="18"/>
    </row>
    <row r="34" spans="1:7" ht="30">
      <c r="A34" s="16">
        <v>418000</v>
      </c>
      <c r="B34" s="21" t="s">
        <v>36</v>
      </c>
      <c r="C34" s="16">
        <v>37253</v>
      </c>
      <c r="D34" s="16">
        <v>46549</v>
      </c>
      <c r="E34" s="16">
        <v>35070</v>
      </c>
      <c r="F34" s="17">
        <f t="shared" si="0"/>
        <v>94.140069256167294</v>
      </c>
      <c r="G34" s="18">
        <f t="shared" si="1"/>
        <v>75.3399643386539</v>
      </c>
    </row>
    <row r="35" spans="1:7">
      <c r="A35" s="16">
        <v>419000</v>
      </c>
      <c r="B35" s="21" t="s">
        <v>37</v>
      </c>
      <c r="C35" s="16">
        <v>20147</v>
      </c>
      <c r="D35" s="16">
        <v>10000</v>
      </c>
      <c r="E35" s="16">
        <v>6324</v>
      </c>
      <c r="F35" s="17">
        <f t="shared" si="0"/>
        <v>31.3892887278503</v>
      </c>
      <c r="G35" s="18">
        <f t="shared" si="1"/>
        <v>63.24</v>
      </c>
    </row>
    <row r="36" spans="1:7">
      <c r="A36" s="12">
        <v>480000</v>
      </c>
      <c r="B36" s="13" t="s">
        <v>38</v>
      </c>
      <c r="C36" s="13">
        <f>SUM(C37:C38)</f>
        <v>106120</v>
      </c>
      <c r="D36" s="13">
        <f>SUM(D37:D38)</f>
        <v>81100</v>
      </c>
      <c r="E36" s="13">
        <f>SUM(E37:E38)</f>
        <v>37336</v>
      </c>
      <c r="F36" s="14">
        <f t="shared" si="0"/>
        <v>35.182811911044098</v>
      </c>
      <c r="G36" s="15">
        <f t="shared" si="1"/>
        <v>46.036991368680603</v>
      </c>
    </row>
    <row r="37" spans="1:7">
      <c r="A37" s="16">
        <v>487000</v>
      </c>
      <c r="B37" s="16" t="s">
        <v>39</v>
      </c>
      <c r="C37" s="16">
        <v>76120</v>
      </c>
      <c r="D37" s="16">
        <v>81100</v>
      </c>
      <c r="E37" s="16">
        <v>37336</v>
      </c>
      <c r="F37" s="17">
        <f t="shared" si="0"/>
        <v>49.048870204939597</v>
      </c>
      <c r="G37" s="18">
        <f t="shared" si="1"/>
        <v>46.036991368680603</v>
      </c>
    </row>
    <row r="38" spans="1:7">
      <c r="A38" s="16">
        <v>488000</v>
      </c>
      <c r="B38" s="16" t="s">
        <v>40</v>
      </c>
      <c r="C38" s="16">
        <v>30000</v>
      </c>
      <c r="D38" s="16"/>
      <c r="E38" s="16"/>
      <c r="F38" s="17">
        <f t="shared" si="0"/>
        <v>0</v>
      </c>
      <c r="G38" s="18"/>
    </row>
    <row r="39" spans="1:7">
      <c r="A39" s="22" t="s">
        <v>41</v>
      </c>
      <c r="B39" s="13" t="s">
        <v>42</v>
      </c>
      <c r="C39" s="22"/>
      <c r="D39" s="22">
        <v>58660</v>
      </c>
      <c r="E39" s="22"/>
      <c r="F39" s="14"/>
      <c r="G39" s="15">
        <f t="shared" si="1"/>
        <v>0</v>
      </c>
    </row>
    <row r="40" spans="1:7">
      <c r="A40" s="8"/>
      <c r="B40" s="9" t="s">
        <v>43</v>
      </c>
      <c r="C40" s="9">
        <f>C4-C25</f>
        <v>2225607</v>
      </c>
      <c r="D40" s="9">
        <f>D4-D25</f>
        <v>1646698</v>
      </c>
      <c r="E40" s="9">
        <f>E4-E25</f>
        <v>2672504</v>
      </c>
      <c r="F40" s="10">
        <f t="shared" si="0"/>
        <v>120.079780482358</v>
      </c>
      <c r="G40" s="11">
        <f t="shared" si="1"/>
        <v>162.29472556595101</v>
      </c>
    </row>
    <row r="41" spans="1:7">
      <c r="A41" s="8"/>
      <c r="B41" s="9" t="s">
        <v>44</v>
      </c>
      <c r="C41" s="9">
        <f>C42-C49</f>
        <v>-1965435</v>
      </c>
      <c r="D41" s="9">
        <f>D42-D49</f>
        <v>-1809852</v>
      </c>
      <c r="E41" s="9">
        <f>E42-E49</f>
        <v>-1050957</v>
      </c>
      <c r="F41" s="10">
        <f t="shared" si="0"/>
        <v>53.471979485457403</v>
      </c>
      <c r="G41" s="11">
        <f t="shared" si="1"/>
        <v>58.068670808441802</v>
      </c>
    </row>
    <row r="42" spans="1:7">
      <c r="A42" s="12">
        <v>810000</v>
      </c>
      <c r="B42" s="13" t="s">
        <v>45</v>
      </c>
      <c r="C42" s="13">
        <f>SUM(C43:C48)</f>
        <v>90428</v>
      </c>
      <c r="D42" s="13">
        <f>SUM(D43:D48)</f>
        <v>60000</v>
      </c>
      <c r="E42" s="13">
        <f>SUM(E43:E48)</f>
        <v>83489</v>
      </c>
      <c r="F42" s="14">
        <f t="shared" si="0"/>
        <v>92.326491794576896</v>
      </c>
      <c r="G42" s="15">
        <f t="shared" si="1"/>
        <v>139.148333333333</v>
      </c>
    </row>
    <row r="43" spans="1:7">
      <c r="A43" s="16">
        <v>811000</v>
      </c>
      <c r="B43" s="16" t="s">
        <v>46</v>
      </c>
      <c r="C43" s="16">
        <v>206</v>
      </c>
      <c r="D43" s="16"/>
      <c r="E43" s="16"/>
      <c r="F43" s="17">
        <f t="shared" si="0"/>
        <v>0</v>
      </c>
      <c r="G43" s="18"/>
    </row>
    <row r="44" spans="1:7">
      <c r="A44" s="16">
        <v>812000</v>
      </c>
      <c r="B44" s="16" t="s">
        <v>47</v>
      </c>
      <c r="C44" s="16"/>
      <c r="D44" s="16"/>
      <c r="E44" s="16"/>
      <c r="F44" s="17"/>
      <c r="G44" s="18"/>
    </row>
    <row r="45" spans="1:7">
      <c r="A45" s="16">
        <v>813000</v>
      </c>
      <c r="B45" s="16" t="s">
        <v>48</v>
      </c>
      <c r="C45" s="16">
        <v>41587</v>
      </c>
      <c r="D45" s="16">
        <v>60000</v>
      </c>
      <c r="E45" s="16">
        <v>83489</v>
      </c>
      <c r="F45" s="17">
        <f t="shared" si="0"/>
        <v>200.757448241037</v>
      </c>
      <c r="G45" s="18">
        <f t="shared" si="1"/>
        <v>139.148333333333</v>
      </c>
    </row>
    <row r="46" spans="1:7" ht="30">
      <c r="A46" s="16">
        <v>814000</v>
      </c>
      <c r="B46" s="21" t="s">
        <v>49</v>
      </c>
      <c r="C46" s="16">
        <v>48635</v>
      </c>
      <c r="D46" s="16"/>
      <c r="E46" s="16"/>
      <c r="F46" s="17">
        <f t="shared" si="0"/>
        <v>0</v>
      </c>
      <c r="G46" s="18"/>
    </row>
    <row r="47" spans="1:7">
      <c r="A47" s="16">
        <v>815000</v>
      </c>
      <c r="B47" s="16" t="s">
        <v>50</v>
      </c>
      <c r="C47" s="16"/>
      <c r="D47" s="16"/>
      <c r="E47" s="16"/>
      <c r="F47" s="17"/>
      <c r="G47" s="18"/>
    </row>
    <row r="48" spans="1:7" ht="30">
      <c r="A48" s="16">
        <v>816000</v>
      </c>
      <c r="B48" s="21" t="s">
        <v>51</v>
      </c>
      <c r="C48" s="16"/>
      <c r="D48" s="16"/>
      <c r="E48" s="16"/>
      <c r="F48" s="17"/>
      <c r="G48" s="18"/>
    </row>
    <row r="49" spans="1:7">
      <c r="A49" s="12">
        <v>510000</v>
      </c>
      <c r="B49" s="13" t="s">
        <v>52</v>
      </c>
      <c r="C49" s="13">
        <f>SUM(C50:C55)</f>
        <v>2055863</v>
      </c>
      <c r="D49" s="13">
        <f>SUM(D50:D55)</f>
        <v>1869852</v>
      </c>
      <c r="E49" s="13">
        <f>SUM(E50:E55)</f>
        <v>1134446</v>
      </c>
      <c r="F49" s="14">
        <f t="shared" si="0"/>
        <v>55.181011575187597</v>
      </c>
      <c r="G49" s="15">
        <f t="shared" si="1"/>
        <v>60.670363215912303</v>
      </c>
    </row>
    <row r="50" spans="1:7">
      <c r="A50" s="16">
        <v>511000</v>
      </c>
      <c r="B50" s="16" t="s">
        <v>53</v>
      </c>
      <c r="C50" s="16">
        <v>1858564</v>
      </c>
      <c r="D50" s="16">
        <v>1643022</v>
      </c>
      <c r="E50" s="16">
        <v>924432</v>
      </c>
      <c r="F50" s="17">
        <f t="shared" si="0"/>
        <v>49.739045843995697</v>
      </c>
      <c r="G50" s="18">
        <f t="shared" si="1"/>
        <v>56.264127930119002</v>
      </c>
    </row>
    <row r="51" spans="1:7">
      <c r="A51" s="16">
        <v>512000</v>
      </c>
      <c r="B51" s="16" t="s">
        <v>54</v>
      </c>
      <c r="C51" s="16"/>
      <c r="D51" s="16">
        <v>900</v>
      </c>
      <c r="E51" s="16"/>
      <c r="F51" s="17"/>
      <c r="G51" s="18">
        <f t="shared" si="1"/>
        <v>0</v>
      </c>
    </row>
    <row r="52" spans="1:7">
      <c r="A52" s="16">
        <v>513000</v>
      </c>
      <c r="B52" s="16" t="s">
        <v>55</v>
      </c>
      <c r="C52" s="16">
        <v>6318</v>
      </c>
      <c r="D52" s="16"/>
      <c r="E52" s="16"/>
      <c r="F52" s="17">
        <f t="shared" si="0"/>
        <v>0</v>
      </c>
      <c r="G52" s="18"/>
    </row>
    <row r="53" spans="1:7">
      <c r="A53" s="16">
        <v>514000</v>
      </c>
      <c r="B53" s="16" t="s">
        <v>56</v>
      </c>
      <c r="C53" s="16"/>
      <c r="D53" s="16"/>
      <c r="E53" s="16"/>
      <c r="F53" s="17"/>
      <c r="G53" s="18"/>
    </row>
    <row r="54" spans="1:7">
      <c r="A54" s="16">
        <v>515000</v>
      </c>
      <c r="B54" s="16" t="s">
        <v>57</v>
      </c>
      <c r="C54" s="16"/>
      <c r="D54" s="16"/>
      <c r="E54" s="16"/>
      <c r="F54" s="17"/>
      <c r="G54" s="18"/>
    </row>
    <row r="55" spans="1:7">
      <c r="A55" s="16">
        <v>516000</v>
      </c>
      <c r="B55" s="16" t="s">
        <v>58</v>
      </c>
      <c r="C55" s="16">
        <v>190981</v>
      </c>
      <c r="D55" s="16">
        <v>225930</v>
      </c>
      <c r="E55" s="16">
        <v>210014</v>
      </c>
      <c r="F55" s="17">
        <f t="shared" si="0"/>
        <v>109.96591283949699</v>
      </c>
      <c r="G55" s="18">
        <f t="shared" si="1"/>
        <v>92.955340149603899</v>
      </c>
    </row>
    <row r="56" spans="1:7">
      <c r="A56" s="8"/>
      <c r="B56" s="9" t="s">
        <v>59</v>
      </c>
      <c r="C56" s="9">
        <f t="shared" ref="C56:D56" si="2">C40+C41</f>
        <v>260172</v>
      </c>
      <c r="D56" s="9">
        <f t="shared" si="2"/>
        <v>-163154</v>
      </c>
      <c r="E56" s="9">
        <f t="shared" ref="E56" si="3">E40+E41</f>
        <v>1621547</v>
      </c>
      <c r="F56" s="10">
        <f t="shared" si="0"/>
        <v>623.25961287148505</v>
      </c>
      <c r="G56" s="11">
        <f t="shared" si="1"/>
        <v>-993.87511185750895</v>
      </c>
    </row>
    <row r="57" spans="1:7">
      <c r="A57" s="8"/>
      <c r="B57" s="9" t="s">
        <v>60</v>
      </c>
      <c r="C57" s="19">
        <f>C58+C63+C77+C70</f>
        <v>1006652</v>
      </c>
      <c r="D57" s="19">
        <f>D58+D63+D77+D70</f>
        <v>163154</v>
      </c>
      <c r="E57" s="19">
        <f>E58+E63+E77+E70</f>
        <v>-439202</v>
      </c>
      <c r="F57" s="10">
        <f t="shared" si="0"/>
        <v>-43.629973416831199</v>
      </c>
      <c r="G57" s="11">
        <f t="shared" si="1"/>
        <v>-269.194748519803</v>
      </c>
    </row>
    <row r="58" spans="1:7">
      <c r="A58" s="8"/>
      <c r="B58" s="9" t="s">
        <v>61</v>
      </c>
      <c r="C58" s="9">
        <f>C59-C61</f>
        <v>150</v>
      </c>
      <c r="D58" s="9">
        <f>D59-D61</f>
        <v>-500</v>
      </c>
      <c r="E58" s="9">
        <f>E59-E61</f>
        <v>0</v>
      </c>
      <c r="F58" s="10">
        <f t="shared" si="0"/>
        <v>0</v>
      </c>
      <c r="G58" s="11">
        <f t="shared" si="1"/>
        <v>0</v>
      </c>
    </row>
    <row r="59" spans="1:7">
      <c r="A59" s="12">
        <v>910000</v>
      </c>
      <c r="B59" s="13" t="s">
        <v>62</v>
      </c>
      <c r="C59" s="13">
        <f>C60</f>
        <v>380</v>
      </c>
      <c r="D59" s="13">
        <f>D60</f>
        <v>500</v>
      </c>
      <c r="E59" s="13">
        <f>E60</f>
        <v>0</v>
      </c>
      <c r="F59" s="14">
        <f t="shared" si="0"/>
        <v>0</v>
      </c>
      <c r="G59" s="15">
        <f t="shared" si="1"/>
        <v>0</v>
      </c>
    </row>
    <row r="60" spans="1:7">
      <c r="A60" s="16">
        <v>911000</v>
      </c>
      <c r="B60" s="16" t="s">
        <v>63</v>
      </c>
      <c r="C60" s="23">
        <v>380</v>
      </c>
      <c r="D60" s="23">
        <v>500</v>
      </c>
      <c r="E60" s="23"/>
      <c r="F60" s="17">
        <f t="shared" si="0"/>
        <v>0</v>
      </c>
      <c r="G60" s="18">
        <f t="shared" si="1"/>
        <v>0</v>
      </c>
    </row>
    <row r="61" spans="1:7">
      <c r="A61" s="12">
        <v>610000</v>
      </c>
      <c r="B61" s="13" t="s">
        <v>64</v>
      </c>
      <c r="C61" s="13">
        <f>C62</f>
        <v>230</v>
      </c>
      <c r="D61" s="13">
        <f>D62</f>
        <v>1000</v>
      </c>
      <c r="E61" s="13">
        <f>E62</f>
        <v>0</v>
      </c>
      <c r="F61" s="14">
        <f t="shared" si="0"/>
        <v>0</v>
      </c>
      <c r="G61" s="15">
        <f t="shared" si="1"/>
        <v>0</v>
      </c>
    </row>
    <row r="62" spans="1:7">
      <c r="A62" s="16">
        <v>611000</v>
      </c>
      <c r="B62" s="16" t="s">
        <v>65</v>
      </c>
      <c r="C62" s="23">
        <v>230</v>
      </c>
      <c r="D62" s="23">
        <v>1000</v>
      </c>
      <c r="E62" s="23"/>
      <c r="F62" s="17">
        <f t="shared" si="0"/>
        <v>0</v>
      </c>
      <c r="G62" s="18">
        <f t="shared" si="1"/>
        <v>0</v>
      </c>
    </row>
    <row r="63" spans="1:7">
      <c r="A63" s="8"/>
      <c r="B63" s="9" t="s">
        <v>66</v>
      </c>
      <c r="C63" s="9">
        <f>C64-C67</f>
        <v>917174</v>
      </c>
      <c r="D63" s="9">
        <f>D64-D67</f>
        <v>-527640</v>
      </c>
      <c r="E63" s="9">
        <f>E64-E67</f>
        <v>-525819</v>
      </c>
      <c r="F63" s="10">
        <f t="shared" si="0"/>
        <v>-57.330342988353401</v>
      </c>
      <c r="G63" s="11">
        <f t="shared" si="1"/>
        <v>99.654878326131495</v>
      </c>
    </row>
    <row r="64" spans="1:7">
      <c r="A64" s="12">
        <v>920000</v>
      </c>
      <c r="B64" s="13" t="s">
        <v>67</v>
      </c>
      <c r="C64" s="13">
        <f>C65+C66</f>
        <v>1500000</v>
      </c>
      <c r="D64" s="13">
        <f>D65+D66</f>
        <v>0</v>
      </c>
      <c r="E64" s="13">
        <f>E65+E66</f>
        <v>0</v>
      </c>
      <c r="F64" s="14">
        <f t="shared" si="0"/>
        <v>0</v>
      </c>
      <c r="G64" s="15"/>
    </row>
    <row r="65" spans="1:7">
      <c r="A65" s="16">
        <v>921000</v>
      </c>
      <c r="B65" s="16" t="s">
        <v>68</v>
      </c>
      <c r="C65" s="24">
        <v>1500000</v>
      </c>
      <c r="D65" s="24"/>
      <c r="E65" s="24"/>
      <c r="F65" s="17">
        <f t="shared" si="0"/>
        <v>0</v>
      </c>
      <c r="G65" s="18"/>
    </row>
    <row r="66" spans="1:7">
      <c r="A66" s="16">
        <v>928000</v>
      </c>
      <c r="B66" s="16" t="s">
        <v>69</v>
      </c>
      <c r="C66" s="23"/>
      <c r="D66" s="23"/>
      <c r="E66" s="23"/>
      <c r="F66" s="17"/>
      <c r="G66" s="18"/>
    </row>
    <row r="67" spans="1:7">
      <c r="A67" s="12">
        <v>620000</v>
      </c>
      <c r="B67" s="13" t="s">
        <v>70</v>
      </c>
      <c r="C67" s="13">
        <f>C68+C69</f>
        <v>582826</v>
      </c>
      <c r="D67" s="13">
        <f>D68+D69</f>
        <v>527640</v>
      </c>
      <c r="E67" s="13">
        <f>E68+E69</f>
        <v>525819</v>
      </c>
      <c r="F67" s="14">
        <f t="shared" si="0"/>
        <v>90.218864635414306</v>
      </c>
      <c r="G67" s="15">
        <f t="shared" si="1"/>
        <v>99.654878326131495</v>
      </c>
    </row>
    <row r="68" spans="1:7">
      <c r="A68" s="16">
        <v>621000</v>
      </c>
      <c r="B68" s="16" t="s">
        <v>71</v>
      </c>
      <c r="C68" s="23">
        <v>533035</v>
      </c>
      <c r="D68" s="23">
        <v>462640</v>
      </c>
      <c r="E68" s="23">
        <v>462631</v>
      </c>
      <c r="F68" s="17">
        <f t="shared" si="0"/>
        <v>86.791861697637103</v>
      </c>
      <c r="G68" s="18">
        <f t="shared" si="1"/>
        <v>99.998054642918902</v>
      </c>
    </row>
    <row r="69" spans="1:7">
      <c r="A69" s="16">
        <v>628000</v>
      </c>
      <c r="B69" s="16" t="s">
        <v>72</v>
      </c>
      <c r="C69" s="23">
        <v>49791</v>
      </c>
      <c r="D69" s="23">
        <v>65000</v>
      </c>
      <c r="E69" s="23">
        <v>63188</v>
      </c>
      <c r="F69" s="17">
        <f t="shared" ref="F69:F79" si="4">E69/C69*100</f>
        <v>126.90646904059</v>
      </c>
      <c r="G69" s="18">
        <f t="shared" ref="G69:G77" si="5">E69/D69*100</f>
        <v>97.212307692307704</v>
      </c>
    </row>
    <row r="70" spans="1:7">
      <c r="A70" s="8"/>
      <c r="B70" s="9" t="s">
        <v>73</v>
      </c>
      <c r="C70" s="9">
        <f>C71-C74</f>
        <v>30273</v>
      </c>
      <c r="D70" s="9">
        <f>D71-D74</f>
        <v>87725</v>
      </c>
      <c r="E70" s="9">
        <f>E71-E74</f>
        <v>-13579</v>
      </c>
      <c r="F70" s="10">
        <f t="shared" si="4"/>
        <v>-44.855151455091999</v>
      </c>
      <c r="G70" s="11">
        <f t="shared" si="5"/>
        <v>-15.479053861499001</v>
      </c>
    </row>
    <row r="71" spans="1:7">
      <c r="A71" s="12">
        <v>930000</v>
      </c>
      <c r="B71" s="13" t="s">
        <v>74</v>
      </c>
      <c r="C71" s="13">
        <f>C72+C73</f>
        <v>139854</v>
      </c>
      <c r="D71" s="13">
        <f>D72+D73</f>
        <v>245762</v>
      </c>
      <c r="E71" s="13">
        <f>E72+E73</f>
        <v>148478</v>
      </c>
      <c r="F71" s="14">
        <f t="shared" si="4"/>
        <v>106.16643070630801</v>
      </c>
      <c r="G71" s="15">
        <f t="shared" si="5"/>
        <v>60.415361203115197</v>
      </c>
    </row>
    <row r="72" spans="1:7">
      <c r="A72" s="25">
        <v>931000</v>
      </c>
      <c r="B72" s="16" t="s">
        <v>74</v>
      </c>
      <c r="C72" s="26">
        <v>52851</v>
      </c>
      <c r="D72" s="26">
        <v>169020</v>
      </c>
      <c r="E72" s="26">
        <v>75930</v>
      </c>
      <c r="F72" s="17">
        <f t="shared" si="4"/>
        <v>143.66804790827001</v>
      </c>
      <c r="G72" s="18">
        <f t="shared" si="5"/>
        <v>44.923677671281503</v>
      </c>
    </row>
    <row r="73" spans="1:7">
      <c r="A73" s="25">
        <v>938000</v>
      </c>
      <c r="B73" s="16" t="s">
        <v>75</v>
      </c>
      <c r="C73" s="27">
        <v>87003</v>
      </c>
      <c r="D73" s="27">
        <v>76742</v>
      </c>
      <c r="E73" s="27">
        <v>72548</v>
      </c>
      <c r="F73" s="17">
        <f t="shared" si="4"/>
        <v>83.385630380561594</v>
      </c>
      <c r="G73" s="18">
        <f t="shared" si="5"/>
        <v>94.534935237549206</v>
      </c>
    </row>
    <row r="74" spans="1:7">
      <c r="A74" s="12">
        <v>630000</v>
      </c>
      <c r="B74" s="13" t="s">
        <v>76</v>
      </c>
      <c r="C74" s="13">
        <f>C75+C76</f>
        <v>109581</v>
      </c>
      <c r="D74" s="13">
        <f>D75+D76</f>
        <v>158037</v>
      </c>
      <c r="E74" s="13">
        <f>E75+E76</f>
        <v>162057</v>
      </c>
      <c r="F74" s="14">
        <f t="shared" si="4"/>
        <v>147.88786377200401</v>
      </c>
      <c r="G74" s="15">
        <f t="shared" si="5"/>
        <v>102.54370811898499</v>
      </c>
    </row>
    <row r="75" spans="1:7">
      <c r="A75" s="25">
        <v>631000</v>
      </c>
      <c r="B75" s="16" t="s">
        <v>76</v>
      </c>
      <c r="C75" s="23">
        <v>36435</v>
      </c>
      <c r="D75" s="23">
        <v>73564</v>
      </c>
      <c r="E75" s="23">
        <v>74792</v>
      </c>
      <c r="F75" s="17">
        <f t="shared" si="4"/>
        <v>205.275147522986</v>
      </c>
      <c r="G75" s="18">
        <f t="shared" si="5"/>
        <v>101.669294763743</v>
      </c>
    </row>
    <row r="76" spans="1:7">
      <c r="A76" s="25">
        <v>638000</v>
      </c>
      <c r="B76" s="16" t="s">
        <v>77</v>
      </c>
      <c r="C76" s="23">
        <v>73146</v>
      </c>
      <c r="D76" s="23">
        <v>84473</v>
      </c>
      <c r="E76" s="23">
        <v>87265</v>
      </c>
      <c r="F76" s="17">
        <f t="shared" si="4"/>
        <v>119.302490908594</v>
      </c>
      <c r="G76" s="18">
        <f t="shared" si="5"/>
        <v>103.305198110639</v>
      </c>
    </row>
    <row r="77" spans="1:7" ht="30">
      <c r="A77" s="22" t="s">
        <v>78</v>
      </c>
      <c r="B77" s="28" t="s">
        <v>79</v>
      </c>
      <c r="C77" s="13">
        <v>59055</v>
      </c>
      <c r="D77" s="13">
        <v>603569</v>
      </c>
      <c r="E77" s="13">
        <v>100196</v>
      </c>
      <c r="F77" s="14">
        <f t="shared" si="4"/>
        <v>169.66556599779901</v>
      </c>
      <c r="G77" s="15">
        <f t="shared" si="5"/>
        <v>16.600587505322501</v>
      </c>
    </row>
    <row r="78" spans="1:7">
      <c r="A78" s="16"/>
      <c r="B78" s="29"/>
      <c r="C78" s="29"/>
      <c r="D78" s="29"/>
      <c r="E78" s="29"/>
      <c r="F78" s="17"/>
      <c r="G78" s="18"/>
    </row>
    <row r="79" spans="1:7">
      <c r="A79" s="30"/>
      <c r="B79" s="31" t="s">
        <v>80</v>
      </c>
      <c r="C79" s="31">
        <f>C56+C57</f>
        <v>1266824</v>
      </c>
      <c r="D79" s="31">
        <f>D56+D57</f>
        <v>0</v>
      </c>
      <c r="E79" s="31">
        <f>E56+E57</f>
        <v>1182345</v>
      </c>
      <c r="F79" s="10">
        <f t="shared" si="4"/>
        <v>93.331433569303996</v>
      </c>
      <c r="G79" s="11"/>
    </row>
    <row r="80" spans="1:7" ht="25.15" customHeight="1">
      <c r="A80" s="32"/>
      <c r="B80" s="33"/>
      <c r="C80" s="33"/>
      <c r="D80" s="33"/>
      <c r="E80" s="33"/>
      <c r="F80" s="34"/>
      <c r="G80" s="34"/>
    </row>
    <row r="81" spans="1:7">
      <c r="A81" s="1" t="s">
        <v>81</v>
      </c>
      <c r="B81" s="1"/>
      <c r="F81" s="34"/>
      <c r="G81" s="34"/>
    </row>
    <row r="82" spans="1:7" ht="18" customHeight="1">
      <c r="F82" s="34"/>
      <c r="G82" s="34"/>
    </row>
    <row r="83" spans="1:7" ht="45">
      <c r="A83" s="5" t="s">
        <v>1</v>
      </c>
      <c r="B83" s="4" t="s">
        <v>2</v>
      </c>
      <c r="C83" s="5" t="s">
        <v>3</v>
      </c>
      <c r="D83" s="5" t="s">
        <v>4</v>
      </c>
      <c r="E83" s="5" t="s">
        <v>5</v>
      </c>
      <c r="F83" s="5" t="s">
        <v>7</v>
      </c>
      <c r="G83" s="5" t="s">
        <v>6</v>
      </c>
    </row>
    <row r="84" spans="1:7">
      <c r="A84" s="35">
        <v>1</v>
      </c>
      <c r="B84" s="35">
        <v>2</v>
      </c>
      <c r="C84" s="35">
        <v>5</v>
      </c>
      <c r="D84" s="35">
        <v>5</v>
      </c>
      <c r="E84" s="35">
        <v>5</v>
      </c>
      <c r="F84" s="36">
        <v>6</v>
      </c>
      <c r="G84" s="37">
        <v>7</v>
      </c>
    </row>
    <row r="85" spans="1:7">
      <c r="A85" s="38" t="s">
        <v>82</v>
      </c>
      <c r="B85" s="39"/>
      <c r="C85" s="40">
        <f>C86+C110+C131+C135</f>
        <v>13456895</v>
      </c>
      <c r="D85" s="40">
        <f>D86+D110+D131+D135</f>
        <v>16023519</v>
      </c>
      <c r="E85" s="40">
        <f>E86+E110+E131+E135</f>
        <v>15623659</v>
      </c>
      <c r="F85" s="10">
        <f t="shared" ref="F85:F86" si="6">E85/C85*100</f>
        <v>116.10151524553</v>
      </c>
      <c r="G85" s="11">
        <f t="shared" ref="G85:G86" si="7">E85/D85*100</f>
        <v>97.5045431655805</v>
      </c>
    </row>
    <row r="86" spans="1:7">
      <c r="A86" s="41">
        <v>710000</v>
      </c>
      <c r="B86" s="9" t="s">
        <v>83</v>
      </c>
      <c r="C86" s="19">
        <f>C80+C91+C93+C95+C100+C104+C106+C108</f>
        <v>9302056</v>
      </c>
      <c r="D86" s="19">
        <f>D80+D91+D93+D95+D100+D104+D106+D108</f>
        <v>10207750</v>
      </c>
      <c r="E86" s="19">
        <f>E80+E91+E93+E95+E100+E104+E106+E108</f>
        <v>10503320</v>
      </c>
      <c r="F86" s="10">
        <f t="shared" si="6"/>
        <v>112.913962246626</v>
      </c>
      <c r="G86" s="11">
        <f t="shared" si="7"/>
        <v>102.895545051554</v>
      </c>
    </row>
    <row r="87" spans="1:7">
      <c r="A87" s="42">
        <v>711000</v>
      </c>
      <c r="B87" s="43" t="s">
        <v>10</v>
      </c>
      <c r="C87" s="22">
        <f>SUM(C88:C90)</f>
        <v>0</v>
      </c>
      <c r="D87" s="22">
        <f>SUM(D88:D90)</f>
        <v>0</v>
      </c>
      <c r="E87" s="22">
        <f>SUM(E88:E90)</f>
        <v>0</v>
      </c>
      <c r="F87" s="14"/>
      <c r="G87" s="15"/>
    </row>
    <row r="88" spans="1:7">
      <c r="A88" s="16">
        <v>711100</v>
      </c>
      <c r="B88" s="16" t="s">
        <v>84</v>
      </c>
      <c r="C88" s="16"/>
      <c r="D88" s="16"/>
      <c r="E88" s="16"/>
      <c r="F88" s="17"/>
      <c r="G88" s="18"/>
    </row>
    <row r="89" spans="1:7">
      <c r="A89" s="16">
        <v>711200</v>
      </c>
      <c r="B89" s="16" t="s">
        <v>85</v>
      </c>
      <c r="C89" s="16"/>
      <c r="D89" s="16"/>
      <c r="E89" s="16"/>
      <c r="F89" s="17"/>
      <c r="G89" s="18"/>
    </row>
    <row r="90" spans="1:7">
      <c r="A90" s="16">
        <v>711300</v>
      </c>
      <c r="B90" s="16" t="s">
        <v>86</v>
      </c>
      <c r="C90" s="16"/>
      <c r="D90" s="16"/>
      <c r="E90" s="16"/>
      <c r="F90" s="17"/>
      <c r="G90" s="18"/>
    </row>
    <row r="91" spans="1:7">
      <c r="A91" s="12">
        <v>712000</v>
      </c>
      <c r="B91" s="13" t="s">
        <v>87</v>
      </c>
      <c r="C91" s="22">
        <f>C92</f>
        <v>0</v>
      </c>
      <c r="D91" s="22">
        <f>D92</f>
        <v>0</v>
      </c>
      <c r="E91" s="22">
        <f>E92</f>
        <v>0</v>
      </c>
      <c r="F91" s="14"/>
      <c r="G91" s="15"/>
    </row>
    <row r="92" spans="1:7">
      <c r="A92" s="16">
        <v>712100</v>
      </c>
      <c r="B92" s="16" t="s">
        <v>87</v>
      </c>
      <c r="C92" s="16"/>
      <c r="D92" s="16"/>
      <c r="E92" s="16"/>
      <c r="F92" s="17"/>
      <c r="G92" s="18"/>
    </row>
    <row r="93" spans="1:7">
      <c r="A93" s="12">
        <v>713000</v>
      </c>
      <c r="B93" s="13" t="s">
        <v>88</v>
      </c>
      <c r="C93" s="20">
        <f>C94</f>
        <v>603121</v>
      </c>
      <c r="D93" s="20">
        <f>D94</f>
        <v>710000</v>
      </c>
      <c r="E93" s="20">
        <f>E94</f>
        <v>756109</v>
      </c>
      <c r="F93" s="14">
        <f t="shared" ref="F93:F147" si="8">E93/C93*100</f>
        <v>125.366054241189</v>
      </c>
      <c r="G93" s="15">
        <f>E93/D93*100</f>
        <v>106.49422535211301</v>
      </c>
    </row>
    <row r="94" spans="1:7">
      <c r="A94" s="16">
        <v>713100</v>
      </c>
      <c r="B94" s="24" t="s">
        <v>88</v>
      </c>
      <c r="C94" s="16">
        <v>603121</v>
      </c>
      <c r="D94" s="16">
        <v>710000</v>
      </c>
      <c r="E94" s="16">
        <v>756109</v>
      </c>
      <c r="F94" s="17">
        <f t="shared" si="8"/>
        <v>125.366054241189</v>
      </c>
      <c r="G94" s="18">
        <f>E94/D94*100</f>
        <v>106.49422535211301</v>
      </c>
    </row>
    <row r="95" spans="1:7">
      <c r="A95" s="12">
        <v>714000</v>
      </c>
      <c r="B95" s="13" t="s">
        <v>13</v>
      </c>
      <c r="C95" s="20">
        <f>SUM(C96:C99)</f>
        <v>198280</v>
      </c>
      <c r="D95" s="20">
        <f>SUM(D96:D99)</f>
        <v>200000</v>
      </c>
      <c r="E95" s="20">
        <f>SUM(E96:E99)</f>
        <v>208522</v>
      </c>
      <c r="F95" s="14">
        <f t="shared" si="8"/>
        <v>105.165422634658</v>
      </c>
      <c r="G95" s="15">
        <f>E95/D95*100</f>
        <v>104.261</v>
      </c>
    </row>
    <row r="96" spans="1:7">
      <c r="A96" s="16">
        <v>714100</v>
      </c>
      <c r="B96" s="24" t="s">
        <v>13</v>
      </c>
      <c r="C96" s="16">
        <v>198280</v>
      </c>
      <c r="D96" s="16">
        <v>200000</v>
      </c>
      <c r="E96" s="16">
        <v>208522</v>
      </c>
      <c r="F96" s="17">
        <f t="shared" si="8"/>
        <v>105.165422634658</v>
      </c>
      <c r="G96" s="18">
        <f>E96/D96*100</f>
        <v>104.261</v>
      </c>
    </row>
    <row r="97" spans="1:7">
      <c r="A97" s="16">
        <v>714200</v>
      </c>
      <c r="B97" s="16" t="s">
        <v>89</v>
      </c>
      <c r="C97" s="16"/>
      <c r="D97" s="16"/>
      <c r="E97" s="16"/>
      <c r="F97" s="17"/>
      <c r="G97" s="18"/>
    </row>
    <row r="98" spans="1:7">
      <c r="A98" s="16">
        <v>714300</v>
      </c>
      <c r="B98" s="16" t="s">
        <v>90</v>
      </c>
      <c r="C98" s="16"/>
      <c r="D98" s="16"/>
      <c r="E98" s="16"/>
      <c r="F98" s="17"/>
      <c r="G98" s="18"/>
    </row>
    <row r="99" spans="1:7">
      <c r="A99" s="16">
        <v>714900</v>
      </c>
      <c r="B99" s="16" t="s">
        <v>91</v>
      </c>
      <c r="C99" s="16"/>
      <c r="D99" s="16"/>
      <c r="E99" s="16"/>
      <c r="F99" s="17"/>
      <c r="G99" s="18"/>
    </row>
    <row r="100" spans="1:7">
      <c r="A100" s="12">
        <v>715000</v>
      </c>
      <c r="B100" s="13" t="s">
        <v>14</v>
      </c>
      <c r="C100" s="13">
        <f>C101+C102+C103</f>
        <v>0</v>
      </c>
      <c r="D100" s="13">
        <f>D101+D102+D103</f>
        <v>0</v>
      </c>
      <c r="E100" s="13">
        <f>E101+E102+E103</f>
        <v>1</v>
      </c>
      <c r="F100" s="14"/>
      <c r="G100" s="15"/>
    </row>
    <row r="101" spans="1:7">
      <c r="A101" s="16">
        <v>715100</v>
      </c>
      <c r="B101" s="16" t="s">
        <v>92</v>
      </c>
      <c r="C101" s="16"/>
      <c r="D101" s="16"/>
      <c r="E101" s="16">
        <v>1</v>
      </c>
      <c r="F101" s="17"/>
      <c r="G101" s="18"/>
    </row>
    <row r="102" spans="1:7">
      <c r="A102" s="16">
        <v>715200</v>
      </c>
      <c r="B102" s="16" t="s">
        <v>93</v>
      </c>
      <c r="C102" s="16"/>
      <c r="D102" s="16"/>
      <c r="E102" s="16"/>
      <c r="F102" s="17"/>
      <c r="G102" s="18"/>
    </row>
    <row r="103" spans="1:7">
      <c r="A103" s="16">
        <v>715300</v>
      </c>
      <c r="B103" s="16" t="s">
        <v>94</v>
      </c>
      <c r="C103" s="16"/>
      <c r="D103" s="16"/>
      <c r="E103" s="16"/>
      <c r="F103" s="17"/>
      <c r="G103" s="18"/>
    </row>
    <row r="104" spans="1:7">
      <c r="A104" s="12">
        <v>716000</v>
      </c>
      <c r="B104" s="13" t="s">
        <v>15</v>
      </c>
      <c r="C104" s="20">
        <f>C105</f>
        <v>0</v>
      </c>
      <c r="D104" s="20">
        <f>D105</f>
        <v>0</v>
      </c>
      <c r="E104" s="20">
        <f>E105</f>
        <v>0</v>
      </c>
      <c r="F104" s="14"/>
      <c r="G104" s="15"/>
    </row>
    <row r="105" spans="1:7">
      <c r="A105" s="16">
        <v>716100</v>
      </c>
      <c r="B105" s="24" t="s">
        <v>15</v>
      </c>
      <c r="C105" s="16"/>
      <c r="D105" s="16"/>
      <c r="E105" s="16"/>
      <c r="F105" s="17"/>
      <c r="G105" s="18"/>
    </row>
    <row r="106" spans="1:7">
      <c r="A106" s="12">
        <v>717000</v>
      </c>
      <c r="B106" s="13" t="s">
        <v>16</v>
      </c>
      <c r="C106" s="20">
        <f>C107</f>
        <v>8451445</v>
      </c>
      <c r="D106" s="20">
        <f>D107</f>
        <v>9200000</v>
      </c>
      <c r="E106" s="20">
        <f>E107</f>
        <v>9424399</v>
      </c>
      <c r="F106" s="14">
        <f t="shared" si="8"/>
        <v>111.51227985273501</v>
      </c>
      <c r="G106" s="15">
        <f t="shared" ref="G106:G111" si="9">E106/D106*100</f>
        <v>102.439119565217</v>
      </c>
    </row>
    <row r="107" spans="1:7">
      <c r="A107" s="16">
        <v>717100</v>
      </c>
      <c r="B107" s="16" t="s">
        <v>16</v>
      </c>
      <c r="C107" s="16">
        <v>8451445</v>
      </c>
      <c r="D107" s="16">
        <v>9200000</v>
      </c>
      <c r="E107" s="16">
        <v>9424399</v>
      </c>
      <c r="F107" s="17">
        <f t="shared" si="8"/>
        <v>111.51227985273501</v>
      </c>
      <c r="G107" s="18">
        <f t="shared" si="9"/>
        <v>102.439119565217</v>
      </c>
    </row>
    <row r="108" spans="1:7">
      <c r="A108" s="12">
        <v>719000</v>
      </c>
      <c r="B108" s="13" t="s">
        <v>17</v>
      </c>
      <c r="C108" s="20">
        <f>C109</f>
        <v>49210</v>
      </c>
      <c r="D108" s="20">
        <f>D109</f>
        <v>97750</v>
      </c>
      <c r="E108" s="20">
        <f>E109</f>
        <v>114289</v>
      </c>
      <c r="F108" s="14">
        <f t="shared" si="8"/>
        <v>232.247510668563</v>
      </c>
      <c r="G108" s="15">
        <f t="shared" si="9"/>
        <v>116.919693094629</v>
      </c>
    </row>
    <row r="109" spans="1:7">
      <c r="A109" s="16">
        <v>719100</v>
      </c>
      <c r="B109" s="16" t="s">
        <v>17</v>
      </c>
      <c r="C109" s="16">
        <v>49210</v>
      </c>
      <c r="D109" s="16">
        <v>97750</v>
      </c>
      <c r="E109" s="16">
        <v>114289</v>
      </c>
      <c r="F109" s="17">
        <f t="shared" si="8"/>
        <v>232.247510668563</v>
      </c>
      <c r="G109" s="18">
        <f t="shared" si="9"/>
        <v>116.919693094629</v>
      </c>
    </row>
    <row r="110" spans="1:7">
      <c r="A110" s="41">
        <v>720000</v>
      </c>
      <c r="B110" s="9" t="s">
        <v>95</v>
      </c>
      <c r="C110" s="19">
        <f>C111+C119+C125+C127+C129</f>
        <v>3227961</v>
      </c>
      <c r="D110" s="19">
        <f>D111+D119+D125+D127+D129</f>
        <v>3312621</v>
      </c>
      <c r="E110" s="19">
        <f>E111+E119+E125+E127+E129</f>
        <v>3376842</v>
      </c>
      <c r="F110" s="44">
        <f t="shared" si="8"/>
        <v>104.61223044516299</v>
      </c>
      <c r="G110" s="11">
        <f t="shared" si="9"/>
        <v>101.938676353256</v>
      </c>
    </row>
    <row r="111" spans="1:7" ht="30">
      <c r="A111" s="12">
        <v>721000</v>
      </c>
      <c r="B111" s="45" t="s">
        <v>96</v>
      </c>
      <c r="C111" s="20">
        <f>SUM(C112:C118)</f>
        <v>34700</v>
      </c>
      <c r="D111" s="20">
        <f>SUM(D112:D118)</f>
        <v>26624</v>
      </c>
      <c r="E111" s="20">
        <f>SUM(E112:E118)</f>
        <v>32469</v>
      </c>
      <c r="F111" s="14">
        <f t="shared" si="8"/>
        <v>93.570605187319899</v>
      </c>
      <c r="G111" s="15">
        <f t="shared" si="9"/>
        <v>121.95387620192299</v>
      </c>
    </row>
    <row r="112" spans="1:7">
      <c r="A112" s="16">
        <v>721100</v>
      </c>
      <c r="B112" s="16" t="s">
        <v>97</v>
      </c>
      <c r="C112" s="16"/>
      <c r="D112" s="16"/>
      <c r="E112" s="16"/>
      <c r="F112" s="17"/>
      <c r="G112" s="18"/>
    </row>
    <row r="113" spans="1:7">
      <c r="A113" s="16">
        <v>721200</v>
      </c>
      <c r="B113" s="16" t="s">
        <v>98</v>
      </c>
      <c r="C113" s="16">
        <v>34700</v>
      </c>
      <c r="D113" s="16">
        <v>26624</v>
      </c>
      <c r="E113" s="16">
        <v>32448</v>
      </c>
      <c r="F113" s="17">
        <f t="shared" si="8"/>
        <v>93.510086455331404</v>
      </c>
      <c r="G113" s="18">
        <f>E113/D113*100</f>
        <v>121.875</v>
      </c>
    </row>
    <row r="114" spans="1:7">
      <c r="A114" s="16">
        <v>721300</v>
      </c>
      <c r="B114" s="16" t="s">
        <v>99</v>
      </c>
      <c r="C114" s="16"/>
      <c r="D114" s="16"/>
      <c r="E114" s="16">
        <v>21</v>
      </c>
      <c r="F114" s="17"/>
      <c r="G114" s="18"/>
    </row>
    <row r="115" spans="1:7">
      <c r="A115" s="16">
        <v>721400</v>
      </c>
      <c r="B115" s="16" t="s">
        <v>100</v>
      </c>
      <c r="C115" s="16"/>
      <c r="D115" s="16"/>
      <c r="E115" s="16"/>
      <c r="F115" s="17"/>
      <c r="G115" s="18"/>
    </row>
    <row r="116" spans="1:7">
      <c r="A116" s="16">
        <v>721500</v>
      </c>
      <c r="B116" s="16" t="s">
        <v>101</v>
      </c>
      <c r="C116" s="16"/>
      <c r="D116" s="16"/>
      <c r="E116" s="16"/>
      <c r="F116" s="17"/>
      <c r="G116" s="18"/>
    </row>
    <row r="117" spans="1:7">
      <c r="A117" s="16">
        <v>721600</v>
      </c>
      <c r="B117" s="16" t="s">
        <v>102</v>
      </c>
      <c r="C117" s="16"/>
      <c r="D117" s="16"/>
      <c r="E117" s="16"/>
      <c r="F117" s="17"/>
      <c r="G117" s="18"/>
    </row>
    <row r="118" spans="1:7">
      <c r="A118" s="16">
        <v>721900</v>
      </c>
      <c r="B118" s="16" t="s">
        <v>103</v>
      </c>
      <c r="C118" s="16"/>
      <c r="D118" s="16"/>
      <c r="E118" s="16"/>
      <c r="F118" s="17"/>
      <c r="G118" s="18"/>
    </row>
    <row r="119" spans="1:7">
      <c r="A119" s="12">
        <v>722000</v>
      </c>
      <c r="B119" s="13" t="s">
        <v>20</v>
      </c>
      <c r="C119" s="20">
        <f>SUM(C120:C124)</f>
        <v>3147711</v>
      </c>
      <c r="D119" s="20">
        <f>SUM(D120:D124)</f>
        <v>3226812</v>
      </c>
      <c r="E119" s="20">
        <f>SUM(E120:E124)</f>
        <v>3275477</v>
      </c>
      <c r="F119" s="14">
        <f t="shared" si="8"/>
        <v>104.05901304154</v>
      </c>
      <c r="G119" s="15">
        <f>E119/D119*100</f>
        <v>101.508144881078</v>
      </c>
    </row>
    <row r="120" spans="1:7">
      <c r="A120" s="16">
        <v>722100</v>
      </c>
      <c r="B120" s="16" t="s">
        <v>104</v>
      </c>
      <c r="C120" s="16">
        <v>45499</v>
      </c>
      <c r="D120" s="16">
        <v>35000</v>
      </c>
      <c r="E120" s="16">
        <v>38844</v>
      </c>
      <c r="F120" s="17">
        <f t="shared" si="8"/>
        <v>85.373304907800204</v>
      </c>
      <c r="G120" s="18">
        <f>E120/D120*100</f>
        <v>110.982857142857</v>
      </c>
    </row>
    <row r="121" spans="1:7">
      <c r="A121" s="16">
        <v>722200</v>
      </c>
      <c r="B121" s="16" t="s">
        <v>105</v>
      </c>
      <c r="C121" s="16"/>
      <c r="D121" s="16"/>
      <c r="E121" s="16"/>
      <c r="F121" s="17"/>
      <c r="G121" s="18"/>
    </row>
    <row r="122" spans="1:7">
      <c r="A122" s="16">
        <v>722300</v>
      </c>
      <c r="B122" s="16" t="s">
        <v>106</v>
      </c>
      <c r="C122" s="16">
        <v>54340</v>
      </c>
      <c r="D122" s="16">
        <v>32777</v>
      </c>
      <c r="E122" s="16">
        <v>35729</v>
      </c>
      <c r="F122" s="17">
        <f t="shared" si="8"/>
        <v>65.750828119249206</v>
      </c>
      <c r="G122" s="18">
        <f>E122/D122*100</f>
        <v>109.006315404094</v>
      </c>
    </row>
    <row r="123" spans="1:7">
      <c r="A123" s="16">
        <v>722400</v>
      </c>
      <c r="B123" s="16" t="s">
        <v>107</v>
      </c>
      <c r="C123" s="16">
        <v>454417</v>
      </c>
      <c r="D123" s="16">
        <v>442660</v>
      </c>
      <c r="E123" s="16">
        <v>445868</v>
      </c>
      <c r="F123" s="17">
        <f t="shared" si="8"/>
        <v>98.118688341325296</v>
      </c>
      <c r="G123" s="18">
        <f>E123/D123*100</f>
        <v>100.724709709484</v>
      </c>
    </row>
    <row r="124" spans="1:7">
      <c r="A124" s="16">
        <v>722500</v>
      </c>
      <c r="B124" s="16" t="s">
        <v>108</v>
      </c>
      <c r="C124" s="16">
        <v>2593455</v>
      </c>
      <c r="D124" s="16">
        <v>2716375</v>
      </c>
      <c r="E124" s="16">
        <v>2755036</v>
      </c>
      <c r="F124" s="17">
        <f t="shared" si="8"/>
        <v>106.23033752272499</v>
      </c>
      <c r="G124" s="18">
        <f>E124/D124*100</f>
        <v>101.42325709815501</v>
      </c>
    </row>
    <row r="125" spans="1:7">
      <c r="A125" s="12">
        <v>723000</v>
      </c>
      <c r="B125" s="13" t="s">
        <v>21</v>
      </c>
      <c r="C125" s="20">
        <f>C126</f>
        <v>540</v>
      </c>
      <c r="D125" s="20">
        <f>D126</f>
        <v>0</v>
      </c>
      <c r="E125" s="20">
        <f>E126</f>
        <v>0</v>
      </c>
      <c r="F125" s="14">
        <f t="shared" si="8"/>
        <v>0</v>
      </c>
      <c r="G125" s="15"/>
    </row>
    <row r="126" spans="1:7">
      <c r="A126" s="16">
        <v>723100</v>
      </c>
      <c r="B126" s="16" t="s">
        <v>21</v>
      </c>
      <c r="C126" s="16">
        <v>540</v>
      </c>
      <c r="D126" s="16"/>
      <c r="E126" s="16"/>
      <c r="F126" s="17">
        <f t="shared" si="8"/>
        <v>0</v>
      </c>
      <c r="G126" s="18"/>
    </row>
    <row r="127" spans="1:7">
      <c r="A127" s="13">
        <v>728000</v>
      </c>
      <c r="B127" s="13" t="s">
        <v>22</v>
      </c>
      <c r="C127" s="13">
        <f>C128</f>
        <v>4549</v>
      </c>
      <c r="D127" s="13">
        <f>D128</f>
        <v>4550</v>
      </c>
      <c r="E127" s="13">
        <f>E128</f>
        <v>4549</v>
      </c>
      <c r="F127" s="14">
        <f t="shared" si="8"/>
        <v>100</v>
      </c>
      <c r="G127" s="15">
        <f t="shared" ref="G127:G139" si="10">E127/D127*100</f>
        <v>99.978021978021999</v>
      </c>
    </row>
    <row r="128" spans="1:7">
      <c r="A128" s="16">
        <v>728200</v>
      </c>
      <c r="B128" s="16" t="s">
        <v>22</v>
      </c>
      <c r="C128" s="16">
        <v>4549</v>
      </c>
      <c r="D128" s="16">
        <v>4550</v>
      </c>
      <c r="E128" s="16">
        <v>4549</v>
      </c>
      <c r="F128" s="17">
        <f t="shared" si="8"/>
        <v>100</v>
      </c>
      <c r="G128" s="18">
        <f t="shared" si="10"/>
        <v>99.978021978021999</v>
      </c>
    </row>
    <row r="129" spans="1:7">
      <c r="A129" s="12">
        <v>729000</v>
      </c>
      <c r="B129" s="13" t="s">
        <v>23</v>
      </c>
      <c r="C129" s="20">
        <f>C130</f>
        <v>40461</v>
      </c>
      <c r="D129" s="20">
        <f>D130</f>
        <v>54635</v>
      </c>
      <c r="E129" s="20">
        <f>E130</f>
        <v>64347</v>
      </c>
      <c r="F129" s="14">
        <f t="shared" si="8"/>
        <v>159.034625936087</v>
      </c>
      <c r="G129" s="15">
        <f t="shared" si="10"/>
        <v>117.776150819072</v>
      </c>
    </row>
    <row r="130" spans="1:7">
      <c r="A130" s="16">
        <v>729100</v>
      </c>
      <c r="B130" s="16" t="s">
        <v>23</v>
      </c>
      <c r="C130" s="16">
        <v>40461</v>
      </c>
      <c r="D130" s="16">
        <v>54635</v>
      </c>
      <c r="E130" s="16">
        <v>64347</v>
      </c>
      <c r="F130" s="17">
        <f t="shared" si="8"/>
        <v>159.034625936087</v>
      </c>
      <c r="G130" s="18">
        <f t="shared" si="10"/>
        <v>117.776150819072</v>
      </c>
    </row>
    <row r="131" spans="1:7">
      <c r="A131" s="41">
        <v>730000</v>
      </c>
      <c r="B131" s="9" t="s">
        <v>109</v>
      </c>
      <c r="C131" s="19">
        <f>C132</f>
        <v>79831</v>
      </c>
      <c r="D131" s="19">
        <f>D132</f>
        <v>1093789</v>
      </c>
      <c r="E131" s="19">
        <f>E132</f>
        <v>311789</v>
      </c>
      <c r="F131" s="44">
        <f t="shared" si="8"/>
        <v>390.56131076899902</v>
      </c>
      <c r="G131" s="11">
        <f t="shared" si="10"/>
        <v>28.5054064357934</v>
      </c>
    </row>
    <row r="132" spans="1:7">
      <c r="A132" s="12">
        <v>731000</v>
      </c>
      <c r="B132" s="13" t="s">
        <v>24</v>
      </c>
      <c r="C132" s="20">
        <f>SUM(C133:C134)</f>
        <v>79831</v>
      </c>
      <c r="D132" s="20">
        <f>SUM(D133:D134)</f>
        <v>1093789</v>
      </c>
      <c r="E132" s="20">
        <f>SUM(E133:E134)</f>
        <v>311789</v>
      </c>
      <c r="F132" s="14">
        <f t="shared" si="8"/>
        <v>390.56131076899902</v>
      </c>
      <c r="G132" s="15">
        <f t="shared" si="10"/>
        <v>28.5054064357934</v>
      </c>
    </row>
    <row r="133" spans="1:7">
      <c r="A133" s="16">
        <v>731100</v>
      </c>
      <c r="B133" s="16" t="s">
        <v>110</v>
      </c>
      <c r="C133" s="16">
        <v>53181</v>
      </c>
      <c r="D133" s="16">
        <v>1079539</v>
      </c>
      <c r="E133" s="16">
        <v>197539</v>
      </c>
      <c r="F133" s="17">
        <f t="shared" si="8"/>
        <v>371.44656926345903</v>
      </c>
      <c r="G133" s="18">
        <f t="shared" si="10"/>
        <v>18.298458879206802</v>
      </c>
    </row>
    <row r="134" spans="1:7">
      <c r="A134" s="16">
        <v>731200</v>
      </c>
      <c r="B134" s="16" t="s">
        <v>111</v>
      </c>
      <c r="C134" s="16">
        <v>26650</v>
      </c>
      <c r="D134" s="16">
        <v>14250</v>
      </c>
      <c r="E134" s="16">
        <v>114250</v>
      </c>
      <c r="F134" s="17">
        <f t="shared" si="8"/>
        <v>428.70544090056302</v>
      </c>
      <c r="G134" s="18">
        <f t="shared" si="10"/>
        <v>801.75438596491199</v>
      </c>
    </row>
    <row r="135" spans="1:7">
      <c r="A135" s="41">
        <v>780000</v>
      </c>
      <c r="B135" s="9" t="s">
        <v>112</v>
      </c>
      <c r="C135" s="19">
        <f>C136+C142</f>
        <v>847047</v>
      </c>
      <c r="D135" s="19">
        <f>D136+D142</f>
        <v>1409359</v>
      </c>
      <c r="E135" s="19">
        <f>E136+E142</f>
        <v>1431708</v>
      </c>
      <c r="F135" s="44">
        <f t="shared" si="8"/>
        <v>169.023442618887</v>
      </c>
      <c r="G135" s="11">
        <f t="shared" si="10"/>
        <v>101.58575636158</v>
      </c>
    </row>
    <row r="136" spans="1:7">
      <c r="A136" s="12">
        <v>787000</v>
      </c>
      <c r="B136" s="13" t="s">
        <v>39</v>
      </c>
      <c r="C136" s="20">
        <f>SUM(C137:C141)</f>
        <v>817047</v>
      </c>
      <c r="D136" s="20">
        <f>SUM(D137:D141)</f>
        <v>1409359</v>
      </c>
      <c r="E136" s="20">
        <f>SUM(E137:E141)</f>
        <v>1431708</v>
      </c>
      <c r="F136" s="14">
        <f t="shared" si="8"/>
        <v>175.22957675629399</v>
      </c>
      <c r="G136" s="15">
        <f t="shared" si="10"/>
        <v>101.58575636158</v>
      </c>
    </row>
    <row r="137" spans="1:7">
      <c r="A137" s="16">
        <v>787100</v>
      </c>
      <c r="B137" s="16" t="s">
        <v>113</v>
      </c>
      <c r="C137" s="16"/>
      <c r="D137" s="16">
        <v>54950</v>
      </c>
      <c r="E137" s="16">
        <v>62935</v>
      </c>
      <c r="F137" s="17"/>
      <c r="G137" s="18">
        <f t="shared" si="10"/>
        <v>114.531392174704</v>
      </c>
    </row>
    <row r="138" spans="1:7">
      <c r="A138" s="16">
        <v>787200</v>
      </c>
      <c r="B138" s="16" t="s">
        <v>114</v>
      </c>
      <c r="C138" s="16">
        <v>816714</v>
      </c>
      <c r="D138" s="16">
        <v>1354309</v>
      </c>
      <c r="E138" s="16">
        <v>1368601</v>
      </c>
      <c r="F138" s="17">
        <f t="shared" si="8"/>
        <v>167.574083461285</v>
      </c>
      <c r="G138" s="18">
        <f t="shared" si="10"/>
        <v>101.055298310799</v>
      </c>
    </row>
    <row r="139" spans="1:7">
      <c r="A139" s="16">
        <v>787300</v>
      </c>
      <c r="B139" s="16" t="s">
        <v>115</v>
      </c>
      <c r="C139" s="16">
        <v>187</v>
      </c>
      <c r="D139" s="16">
        <v>100</v>
      </c>
      <c r="E139" s="16">
        <v>172</v>
      </c>
      <c r="F139" s="17">
        <f t="shared" si="8"/>
        <v>91.978609625668497</v>
      </c>
      <c r="G139" s="18">
        <f t="shared" si="10"/>
        <v>172</v>
      </c>
    </row>
    <row r="140" spans="1:7">
      <c r="A140" s="16">
        <v>787400</v>
      </c>
      <c r="B140" s="16" t="s">
        <v>116</v>
      </c>
      <c r="C140" s="16">
        <v>146</v>
      </c>
      <c r="D140" s="16"/>
      <c r="E140" s="16"/>
      <c r="F140" s="17">
        <f t="shared" si="8"/>
        <v>0</v>
      </c>
      <c r="G140" s="18"/>
    </row>
    <row r="141" spans="1:7">
      <c r="A141" s="16">
        <v>787900</v>
      </c>
      <c r="B141" s="16" t="s">
        <v>117</v>
      </c>
      <c r="C141" s="16"/>
      <c r="D141" s="16"/>
      <c r="E141" s="16"/>
      <c r="F141" s="17"/>
      <c r="G141" s="18"/>
    </row>
    <row r="142" spans="1:7">
      <c r="A142" s="12">
        <v>788000</v>
      </c>
      <c r="B142" s="13" t="s">
        <v>118</v>
      </c>
      <c r="C142" s="20">
        <f>C143</f>
        <v>30000</v>
      </c>
      <c r="D142" s="20">
        <f>D143</f>
        <v>0</v>
      </c>
      <c r="E142" s="20">
        <f>E143</f>
        <v>0</v>
      </c>
      <c r="F142" s="14">
        <f t="shared" si="8"/>
        <v>0</v>
      </c>
      <c r="G142" s="15"/>
    </row>
    <row r="143" spans="1:7">
      <c r="A143" s="46">
        <v>788100</v>
      </c>
      <c r="B143" s="16" t="s">
        <v>119</v>
      </c>
      <c r="C143" s="46">
        <v>30000</v>
      </c>
      <c r="D143" s="46"/>
      <c r="E143" s="46"/>
      <c r="F143" s="17">
        <f t="shared" si="8"/>
        <v>0</v>
      </c>
      <c r="G143" s="18"/>
    </row>
    <row r="144" spans="1:7">
      <c r="A144" s="38" t="s">
        <v>120</v>
      </c>
      <c r="B144" s="47"/>
      <c r="C144" s="40">
        <f>C145</f>
        <v>90428</v>
      </c>
      <c r="D144" s="40">
        <f>D145</f>
        <v>60000</v>
      </c>
      <c r="E144" s="40">
        <f>E145</f>
        <v>83489</v>
      </c>
      <c r="F144" s="44">
        <f t="shared" si="8"/>
        <v>92.326491794576896</v>
      </c>
      <c r="G144" s="11">
        <f>E144/D144*100</f>
        <v>139.148333333333</v>
      </c>
    </row>
    <row r="145" spans="1:7">
      <c r="A145" s="48">
        <v>810000</v>
      </c>
      <c r="B145" s="49" t="s">
        <v>121</v>
      </c>
      <c r="C145" s="50">
        <f>C146+C152+C154+C159+C161+C163</f>
        <v>90428</v>
      </c>
      <c r="D145" s="50">
        <f>D146+D152+D154+D159+D161+D163</f>
        <v>60000</v>
      </c>
      <c r="E145" s="50">
        <f>E146+E152+E154+E159+E161+E163</f>
        <v>83489</v>
      </c>
      <c r="F145" s="44">
        <f t="shared" si="8"/>
        <v>92.326491794576896</v>
      </c>
      <c r="G145" s="11">
        <f>E145/D145*100</f>
        <v>139.148333333333</v>
      </c>
    </row>
    <row r="146" spans="1:7">
      <c r="A146" s="42">
        <v>811000</v>
      </c>
      <c r="B146" s="43" t="s">
        <v>46</v>
      </c>
      <c r="C146" s="51">
        <f>SUM(C147:C151)</f>
        <v>206</v>
      </c>
      <c r="D146" s="51">
        <f>SUM(D147:D151)</f>
        <v>0</v>
      </c>
      <c r="E146" s="51">
        <f>SUM(E147:E151)</f>
        <v>0</v>
      </c>
      <c r="F146" s="14">
        <f t="shared" si="8"/>
        <v>0</v>
      </c>
      <c r="G146" s="15"/>
    </row>
    <row r="147" spans="1:7">
      <c r="A147" s="16">
        <v>811100</v>
      </c>
      <c r="B147" s="16" t="s">
        <v>122</v>
      </c>
      <c r="C147" s="16">
        <v>206</v>
      </c>
      <c r="D147" s="16"/>
      <c r="E147" s="16"/>
      <c r="F147" s="17">
        <f t="shared" si="8"/>
        <v>0</v>
      </c>
      <c r="G147" s="18"/>
    </row>
    <row r="148" spans="1:7">
      <c r="A148" s="16">
        <v>811200</v>
      </c>
      <c r="B148" s="16" t="s">
        <v>123</v>
      </c>
      <c r="C148" s="16"/>
      <c r="D148" s="16"/>
      <c r="E148" s="16"/>
      <c r="F148" s="17"/>
      <c r="G148" s="18"/>
    </row>
    <row r="149" spans="1:7">
      <c r="A149" s="16">
        <v>811300</v>
      </c>
      <c r="B149" s="16" t="s">
        <v>124</v>
      </c>
      <c r="C149" s="16"/>
      <c r="D149" s="16"/>
      <c r="E149" s="16"/>
      <c r="F149" s="17"/>
      <c r="G149" s="18"/>
    </row>
    <row r="150" spans="1:7">
      <c r="A150" s="16">
        <v>811400</v>
      </c>
      <c r="B150" s="16" t="s">
        <v>125</v>
      </c>
      <c r="C150" s="16"/>
      <c r="D150" s="16"/>
      <c r="E150" s="16"/>
      <c r="F150" s="17"/>
      <c r="G150" s="18"/>
    </row>
    <row r="151" spans="1:7">
      <c r="A151" s="16">
        <v>811900</v>
      </c>
      <c r="B151" s="16" t="s">
        <v>126</v>
      </c>
      <c r="C151" s="16"/>
      <c r="D151" s="16"/>
      <c r="E151" s="16"/>
      <c r="F151" s="17"/>
      <c r="G151" s="18"/>
    </row>
    <row r="152" spans="1:7">
      <c r="A152" s="12">
        <v>812000</v>
      </c>
      <c r="B152" s="13" t="s">
        <v>47</v>
      </c>
      <c r="C152" s="20">
        <f>C153</f>
        <v>0</v>
      </c>
      <c r="D152" s="20">
        <f>D153</f>
        <v>0</v>
      </c>
      <c r="E152" s="20">
        <f>E153</f>
        <v>0</v>
      </c>
      <c r="F152" s="14"/>
      <c r="G152" s="15"/>
    </row>
    <row r="153" spans="1:7">
      <c r="A153" s="16">
        <v>812100</v>
      </c>
      <c r="B153" s="16" t="s">
        <v>47</v>
      </c>
      <c r="C153" s="16"/>
      <c r="D153" s="16"/>
      <c r="E153" s="16"/>
      <c r="F153" s="17"/>
      <c r="G153" s="18"/>
    </row>
    <row r="154" spans="1:7">
      <c r="A154" s="12">
        <v>813000</v>
      </c>
      <c r="B154" s="13" t="s">
        <v>48</v>
      </c>
      <c r="C154" s="20">
        <f>SUM(C155:C158)</f>
        <v>41587</v>
      </c>
      <c r="D154" s="20">
        <f>SUM(D155:D158)</f>
        <v>60000</v>
      </c>
      <c r="E154" s="20">
        <f>SUM(E155:E158)</f>
        <v>83489</v>
      </c>
      <c r="F154" s="14">
        <f>E154/C154*100</f>
        <v>200.757448241037</v>
      </c>
      <c r="G154" s="15">
        <f>E154/D154*100</f>
        <v>139.148333333333</v>
      </c>
    </row>
    <row r="155" spans="1:7">
      <c r="A155" s="52">
        <v>813100</v>
      </c>
      <c r="B155" s="16" t="s">
        <v>127</v>
      </c>
      <c r="C155" s="16">
        <v>41587</v>
      </c>
      <c r="D155" s="16">
        <v>60000</v>
      </c>
      <c r="E155" s="16">
        <v>83489</v>
      </c>
      <c r="F155" s="17">
        <f>E155/C155*100</f>
        <v>200.757448241037</v>
      </c>
      <c r="G155" s="18">
        <f>E155/D155*100</f>
        <v>139.148333333333</v>
      </c>
    </row>
    <row r="156" spans="1:7">
      <c r="A156" s="52">
        <v>813200</v>
      </c>
      <c r="B156" s="16" t="s">
        <v>128</v>
      </c>
      <c r="C156" s="16"/>
      <c r="D156" s="16"/>
      <c r="E156" s="16"/>
      <c r="F156" s="17"/>
      <c r="G156" s="18"/>
    </row>
    <row r="157" spans="1:7">
      <c r="A157" s="25">
        <v>813300</v>
      </c>
      <c r="B157" s="16" t="s">
        <v>129</v>
      </c>
      <c r="C157" s="16"/>
      <c r="D157" s="16"/>
      <c r="E157" s="16"/>
      <c r="F157" s="17"/>
      <c r="G157" s="18"/>
    </row>
    <row r="158" spans="1:7">
      <c r="A158" s="25">
        <v>813900</v>
      </c>
      <c r="B158" s="16" t="s">
        <v>130</v>
      </c>
      <c r="C158" s="16"/>
      <c r="D158" s="16"/>
      <c r="E158" s="16"/>
      <c r="F158" s="17"/>
      <c r="G158" s="18"/>
    </row>
    <row r="159" spans="1:7" ht="30">
      <c r="A159" s="12">
        <v>814000</v>
      </c>
      <c r="B159" s="28" t="s">
        <v>131</v>
      </c>
      <c r="C159" s="20">
        <f>C160</f>
        <v>48635</v>
      </c>
      <c r="D159" s="20">
        <f>D160</f>
        <v>0</v>
      </c>
      <c r="E159" s="20">
        <f>E160</f>
        <v>0</v>
      </c>
      <c r="F159" s="14">
        <f>E159/C159*100</f>
        <v>0</v>
      </c>
      <c r="G159" s="15"/>
    </row>
    <row r="160" spans="1:7" ht="30">
      <c r="A160" s="25">
        <v>814100</v>
      </c>
      <c r="B160" s="21" t="s">
        <v>131</v>
      </c>
      <c r="C160" s="16">
        <v>48635</v>
      </c>
      <c r="D160" s="16"/>
      <c r="E160" s="16"/>
      <c r="F160" s="17">
        <f>E160/C160*100</f>
        <v>0</v>
      </c>
      <c r="G160" s="18"/>
    </row>
    <row r="161" spans="1:7">
      <c r="A161" s="12">
        <v>815000</v>
      </c>
      <c r="B161" s="13" t="s">
        <v>50</v>
      </c>
      <c r="C161" s="20">
        <f>C162</f>
        <v>0</v>
      </c>
      <c r="D161" s="20">
        <f>D162</f>
        <v>0</v>
      </c>
      <c r="E161" s="20">
        <f>E162</f>
        <v>0</v>
      </c>
      <c r="F161" s="14"/>
      <c r="G161" s="15"/>
    </row>
    <row r="162" spans="1:7">
      <c r="A162" s="25">
        <v>815100</v>
      </c>
      <c r="B162" s="16" t="s">
        <v>50</v>
      </c>
      <c r="C162" s="16"/>
      <c r="D162" s="16"/>
      <c r="E162" s="16"/>
      <c r="F162" s="17"/>
      <c r="G162" s="18"/>
    </row>
    <row r="163" spans="1:7" ht="30">
      <c r="A163" s="12">
        <v>816000</v>
      </c>
      <c r="B163" s="28" t="s">
        <v>132</v>
      </c>
      <c r="C163" s="20">
        <f>C164</f>
        <v>0</v>
      </c>
      <c r="D163" s="20">
        <f>D164</f>
        <v>0</v>
      </c>
      <c r="E163" s="20">
        <f>E164</f>
        <v>0</v>
      </c>
      <c r="F163" s="14"/>
      <c r="G163" s="15"/>
    </row>
    <row r="164" spans="1:7" ht="30">
      <c r="A164" s="25">
        <v>816100</v>
      </c>
      <c r="B164" s="21" t="s">
        <v>132</v>
      </c>
      <c r="C164" s="16"/>
      <c r="D164" s="16"/>
      <c r="E164" s="16"/>
      <c r="F164" s="17"/>
      <c r="G164" s="18"/>
    </row>
    <row r="165" spans="1:7">
      <c r="A165" s="38"/>
      <c r="B165" s="47" t="s">
        <v>133</v>
      </c>
      <c r="C165" s="47">
        <f>C85+C144</f>
        <v>13547323</v>
      </c>
      <c r="D165" s="47">
        <f>D85+D144</f>
        <v>16083519</v>
      </c>
      <c r="E165" s="47">
        <f>E85+E144</f>
        <v>15707148</v>
      </c>
      <c r="F165" s="44">
        <f>E165/C165*100</f>
        <v>115.942817632679</v>
      </c>
      <c r="G165" s="11">
        <f>E165/D165*100</f>
        <v>97.659896444304295</v>
      </c>
    </row>
    <row r="166" spans="1:7">
      <c r="F166" s="34"/>
      <c r="G166" s="34"/>
    </row>
    <row r="167" spans="1:7">
      <c r="A167" s="1" t="s">
        <v>134</v>
      </c>
      <c r="B167" s="1"/>
      <c r="F167" s="34"/>
      <c r="G167" s="34"/>
    </row>
    <row r="168" spans="1:7">
      <c r="F168" s="34"/>
      <c r="G168" s="34"/>
    </row>
    <row r="169" spans="1:7" ht="45">
      <c r="A169" s="5" t="s">
        <v>1</v>
      </c>
      <c r="B169" s="4" t="s">
        <v>135</v>
      </c>
      <c r="C169" s="5" t="s">
        <v>3</v>
      </c>
      <c r="D169" s="5" t="s">
        <v>4</v>
      </c>
      <c r="E169" s="5" t="s">
        <v>5</v>
      </c>
      <c r="F169" s="5" t="s">
        <v>7</v>
      </c>
      <c r="G169" s="5" t="s">
        <v>6</v>
      </c>
    </row>
    <row r="170" spans="1:7">
      <c r="A170" s="35">
        <v>1</v>
      </c>
      <c r="B170" s="35">
        <v>2</v>
      </c>
      <c r="C170" s="35">
        <v>3</v>
      </c>
      <c r="D170" s="35">
        <v>4</v>
      </c>
      <c r="E170" s="35">
        <v>5</v>
      </c>
      <c r="F170" s="36">
        <v>6</v>
      </c>
      <c r="G170" s="37">
        <v>7</v>
      </c>
    </row>
    <row r="171" spans="1:7">
      <c r="A171" s="38" t="s">
        <v>136</v>
      </c>
      <c r="B171" s="39"/>
      <c r="C171" s="47">
        <f>C172+C214+C223</f>
        <v>11231288</v>
      </c>
      <c r="D171" s="47">
        <f>D172+D214+D223</f>
        <v>14376821</v>
      </c>
      <c r="E171" s="47">
        <f>E172+E214+E223</f>
        <v>12951155</v>
      </c>
      <c r="F171" s="44">
        <f t="shared" ref="F171:F234" si="11">E171/C171*100</f>
        <v>115.313176903664</v>
      </c>
      <c r="G171" s="11">
        <f t="shared" ref="G171:G234" si="12">E171/D171*100</f>
        <v>90.083579673141898</v>
      </c>
    </row>
    <row r="172" spans="1:7">
      <c r="A172" s="48">
        <v>410000</v>
      </c>
      <c r="B172" s="49" t="s">
        <v>29</v>
      </c>
      <c r="C172" s="49">
        <f>C173+C178+C188+C196+C198+C201+C204+C209+C212</f>
        <v>11125168</v>
      </c>
      <c r="D172" s="49">
        <f>D173+D178+D188+D196+D198+D201+D204+D209+D212</f>
        <v>14237061</v>
      </c>
      <c r="E172" s="49">
        <f>E173+E178+E188+E196+E198+E201+E204+E209+E212</f>
        <v>12913819</v>
      </c>
      <c r="F172" s="44">
        <f t="shared" si="11"/>
        <v>116.077519009151</v>
      </c>
      <c r="G172" s="11">
        <f t="shared" si="12"/>
        <v>90.705651960049906</v>
      </c>
    </row>
    <row r="173" spans="1:7">
      <c r="A173" s="12">
        <v>411000</v>
      </c>
      <c r="B173" s="13" t="s">
        <v>137</v>
      </c>
      <c r="C173" s="20">
        <f>SUM(C174:C177)</f>
        <v>6276993</v>
      </c>
      <c r="D173" s="20">
        <f>SUM(D174:D177)</f>
        <v>7498266</v>
      </c>
      <c r="E173" s="20">
        <f>SUM(E174:E177)</f>
        <v>7360027</v>
      </c>
      <c r="F173" s="14">
        <f t="shared" si="11"/>
        <v>117.254025932481</v>
      </c>
      <c r="G173" s="15">
        <f t="shared" si="12"/>
        <v>98.156387090028502</v>
      </c>
    </row>
    <row r="174" spans="1:7">
      <c r="A174" s="16">
        <v>411100</v>
      </c>
      <c r="B174" s="16" t="s">
        <v>138</v>
      </c>
      <c r="C174" s="16">
        <v>5344848</v>
      </c>
      <c r="D174" s="16">
        <v>6409561</v>
      </c>
      <c r="E174" s="16">
        <v>6324318</v>
      </c>
      <c r="F174" s="17">
        <f t="shared" si="11"/>
        <v>118.325497750357</v>
      </c>
      <c r="G174" s="18">
        <f t="shared" si="12"/>
        <v>98.670064923323096</v>
      </c>
    </row>
    <row r="175" spans="1:7" ht="30">
      <c r="A175" s="16">
        <v>411200</v>
      </c>
      <c r="B175" s="21" t="s">
        <v>139</v>
      </c>
      <c r="C175" s="16">
        <v>878748</v>
      </c>
      <c r="D175" s="16">
        <v>1011429</v>
      </c>
      <c r="E175" s="16">
        <v>953804</v>
      </c>
      <c r="F175" s="17">
        <f t="shared" si="11"/>
        <v>108.54124276812</v>
      </c>
      <c r="G175" s="18">
        <f t="shared" si="12"/>
        <v>94.302615408496294</v>
      </c>
    </row>
    <row r="176" spans="1:7" ht="30">
      <c r="A176" s="16">
        <v>411300</v>
      </c>
      <c r="B176" s="21" t="s">
        <v>140</v>
      </c>
      <c r="C176" s="16">
        <v>4476</v>
      </c>
      <c r="D176" s="16">
        <v>11885</v>
      </c>
      <c r="E176" s="16">
        <v>11639</v>
      </c>
      <c r="F176" s="17">
        <f t="shared" si="11"/>
        <v>260.03127792672001</v>
      </c>
      <c r="G176" s="18">
        <f t="shared" si="12"/>
        <v>97.9301640723601</v>
      </c>
    </row>
    <row r="177" spans="1:7">
      <c r="A177" s="16">
        <v>411400</v>
      </c>
      <c r="B177" s="16" t="s">
        <v>141</v>
      </c>
      <c r="C177" s="16">
        <v>48921</v>
      </c>
      <c r="D177" s="16">
        <v>65391</v>
      </c>
      <c r="E177" s="16">
        <v>70266</v>
      </c>
      <c r="F177" s="17">
        <f t="shared" si="11"/>
        <v>143.631569264733</v>
      </c>
      <c r="G177" s="18">
        <f t="shared" si="12"/>
        <v>107.45515437904299</v>
      </c>
    </row>
    <row r="178" spans="1:7">
      <c r="A178" s="12">
        <v>412000</v>
      </c>
      <c r="B178" s="13" t="s">
        <v>31</v>
      </c>
      <c r="C178" s="20">
        <f>SUM(C179:C187)</f>
        <v>1899866</v>
      </c>
      <c r="D178" s="20">
        <f>SUM(D179:D187)</f>
        <v>2487164</v>
      </c>
      <c r="E178" s="20">
        <f>SUM(E179:E187)</f>
        <v>2205277</v>
      </c>
      <c r="F178" s="14">
        <f t="shared" si="11"/>
        <v>116.075396896413</v>
      </c>
      <c r="G178" s="15">
        <f t="shared" si="12"/>
        <v>88.666328396519106</v>
      </c>
    </row>
    <row r="179" spans="1:7">
      <c r="A179" s="16">
        <v>412100</v>
      </c>
      <c r="B179" s="16" t="s">
        <v>142</v>
      </c>
      <c r="C179" s="16"/>
      <c r="D179" s="16"/>
      <c r="E179" s="16"/>
      <c r="F179" s="17" t="e">
        <f t="shared" si="11"/>
        <v>#DIV/0!</v>
      </c>
      <c r="G179" s="18" t="e">
        <f t="shared" si="12"/>
        <v>#DIV/0!</v>
      </c>
    </row>
    <row r="180" spans="1:7" ht="30">
      <c r="A180" s="16">
        <v>412200</v>
      </c>
      <c r="B180" s="21" t="s">
        <v>143</v>
      </c>
      <c r="C180" s="16">
        <v>372447</v>
      </c>
      <c r="D180" s="16">
        <v>418552</v>
      </c>
      <c r="E180" s="16">
        <v>384156</v>
      </c>
      <c r="F180" s="17">
        <f t="shared" si="11"/>
        <v>103.143803010898</v>
      </c>
      <c r="G180" s="18">
        <f t="shared" si="12"/>
        <v>91.782144154131402</v>
      </c>
    </row>
    <row r="181" spans="1:7">
      <c r="A181" s="16">
        <v>412300</v>
      </c>
      <c r="B181" s="16" t="s">
        <v>144</v>
      </c>
      <c r="C181" s="16">
        <v>65117</v>
      </c>
      <c r="D181" s="16">
        <v>87785</v>
      </c>
      <c r="E181" s="16">
        <v>72539</v>
      </c>
      <c r="F181" s="17">
        <f t="shared" si="11"/>
        <v>111.397945237035</v>
      </c>
      <c r="G181" s="18">
        <f t="shared" si="12"/>
        <v>82.632568206413396</v>
      </c>
    </row>
    <row r="182" spans="1:7">
      <c r="A182" s="16">
        <v>412400</v>
      </c>
      <c r="B182" s="16" t="s">
        <v>145</v>
      </c>
      <c r="C182" s="16">
        <v>3271</v>
      </c>
      <c r="D182" s="16">
        <v>11642</v>
      </c>
      <c r="E182" s="16">
        <v>11674</v>
      </c>
      <c r="F182" s="17">
        <f t="shared" si="11"/>
        <v>356.89391623356801</v>
      </c>
      <c r="G182" s="18">
        <f t="shared" si="12"/>
        <v>100.274866861364</v>
      </c>
    </row>
    <row r="183" spans="1:7">
      <c r="A183" s="16">
        <v>412500</v>
      </c>
      <c r="B183" s="16" t="s">
        <v>146</v>
      </c>
      <c r="C183" s="16">
        <v>222847</v>
      </c>
      <c r="D183" s="16">
        <v>208982</v>
      </c>
      <c r="E183" s="16">
        <v>212513</v>
      </c>
      <c r="F183" s="17">
        <f t="shared" si="11"/>
        <v>95.362737663060301</v>
      </c>
      <c r="G183" s="18">
        <f t="shared" si="12"/>
        <v>101.689619201654</v>
      </c>
    </row>
    <row r="184" spans="1:7">
      <c r="A184" s="16">
        <v>412600</v>
      </c>
      <c r="B184" s="16" t="s">
        <v>147</v>
      </c>
      <c r="C184" s="16">
        <v>57261</v>
      </c>
      <c r="D184" s="16">
        <v>79187</v>
      </c>
      <c r="E184" s="16">
        <v>66253</v>
      </c>
      <c r="F184" s="17">
        <f t="shared" si="11"/>
        <v>115.703532945635</v>
      </c>
      <c r="G184" s="18">
        <f t="shared" si="12"/>
        <v>83.666510917196007</v>
      </c>
    </row>
    <row r="185" spans="1:7">
      <c r="A185" s="16">
        <v>412700</v>
      </c>
      <c r="B185" s="16" t="s">
        <v>148</v>
      </c>
      <c r="C185" s="16">
        <v>107451</v>
      </c>
      <c r="D185" s="16">
        <v>153160</v>
      </c>
      <c r="E185" s="16">
        <v>155335</v>
      </c>
      <c r="F185" s="17">
        <f t="shared" si="11"/>
        <v>144.56356851029801</v>
      </c>
      <c r="G185" s="18">
        <f t="shared" si="12"/>
        <v>101.420083572734</v>
      </c>
    </row>
    <row r="186" spans="1:7" ht="30">
      <c r="A186" s="16">
        <v>412800</v>
      </c>
      <c r="B186" s="21" t="s">
        <v>149</v>
      </c>
      <c r="C186" s="16">
        <v>360911</v>
      </c>
      <c r="D186" s="16">
        <v>456010</v>
      </c>
      <c r="E186" s="16">
        <v>397657</v>
      </c>
      <c r="F186" s="17">
        <f t="shared" si="11"/>
        <v>110.181457478436</v>
      </c>
      <c r="G186" s="18">
        <f t="shared" si="12"/>
        <v>87.203570097146994</v>
      </c>
    </row>
    <row r="187" spans="1:7">
      <c r="A187" s="16">
        <v>412900</v>
      </c>
      <c r="B187" s="16" t="s">
        <v>150</v>
      </c>
      <c r="C187" s="16">
        <v>710561</v>
      </c>
      <c r="D187" s="16">
        <v>1071846</v>
      </c>
      <c r="E187" s="16">
        <v>905150</v>
      </c>
      <c r="F187" s="17">
        <f t="shared" si="11"/>
        <v>127.38526319344901</v>
      </c>
      <c r="G187" s="18">
        <f t="shared" si="12"/>
        <v>84.447765817104298</v>
      </c>
    </row>
    <row r="188" spans="1:7">
      <c r="A188" s="12">
        <v>413000</v>
      </c>
      <c r="B188" s="13" t="s">
        <v>151</v>
      </c>
      <c r="C188" s="20">
        <f>SUM(C189:C195)</f>
        <v>83399</v>
      </c>
      <c r="D188" s="20">
        <f>SUM(D189:D195)</f>
        <v>70500</v>
      </c>
      <c r="E188" s="20">
        <f>SUM(E189:E195)</f>
        <v>70288</v>
      </c>
      <c r="F188" s="14">
        <f t="shared" si="11"/>
        <v>84.279187999856106</v>
      </c>
      <c r="G188" s="15">
        <f t="shared" si="12"/>
        <v>99.699290780141894</v>
      </c>
    </row>
    <row r="189" spans="1:7">
      <c r="A189" s="16">
        <v>413100</v>
      </c>
      <c r="B189" s="16" t="s">
        <v>152</v>
      </c>
      <c r="C189" s="16"/>
      <c r="D189" s="16"/>
      <c r="E189" s="16"/>
      <c r="F189" s="17" t="e">
        <f t="shared" si="11"/>
        <v>#DIV/0!</v>
      </c>
      <c r="G189" s="18" t="e">
        <f t="shared" si="12"/>
        <v>#DIV/0!</v>
      </c>
    </row>
    <row r="190" spans="1:7">
      <c r="A190" s="16">
        <v>413200</v>
      </c>
      <c r="B190" s="16" t="s">
        <v>153</v>
      </c>
      <c r="C190" s="16"/>
      <c r="D190" s="16"/>
      <c r="E190" s="16"/>
      <c r="F190" s="17" t="e">
        <f t="shared" si="11"/>
        <v>#DIV/0!</v>
      </c>
      <c r="G190" s="18" t="e">
        <f t="shared" si="12"/>
        <v>#DIV/0!</v>
      </c>
    </row>
    <row r="191" spans="1:7">
      <c r="A191" s="16">
        <v>413300</v>
      </c>
      <c r="B191" s="16" t="s">
        <v>154</v>
      </c>
      <c r="C191" s="16">
        <v>83399</v>
      </c>
      <c r="D191" s="16">
        <v>70500</v>
      </c>
      <c r="E191" s="16">
        <v>70288</v>
      </c>
      <c r="F191" s="17">
        <f t="shared" si="11"/>
        <v>84.279187999856106</v>
      </c>
      <c r="G191" s="18">
        <f t="shared" si="12"/>
        <v>99.699290780141894</v>
      </c>
    </row>
    <row r="192" spans="1:7" ht="30">
      <c r="A192" s="16">
        <v>413400</v>
      </c>
      <c r="B192" s="21" t="s">
        <v>155</v>
      </c>
      <c r="C192" s="16"/>
      <c r="D192" s="16"/>
      <c r="E192" s="16"/>
      <c r="F192" s="17" t="e">
        <f t="shared" si="11"/>
        <v>#DIV/0!</v>
      </c>
      <c r="G192" s="18" t="e">
        <f t="shared" si="12"/>
        <v>#DIV/0!</v>
      </c>
    </row>
    <row r="193" spans="1:7">
      <c r="A193" s="16">
        <v>413700</v>
      </c>
      <c r="B193" s="16" t="s">
        <v>156</v>
      </c>
      <c r="C193" s="16"/>
      <c r="D193" s="16"/>
      <c r="E193" s="16"/>
      <c r="F193" s="17" t="e">
        <f t="shared" si="11"/>
        <v>#DIV/0!</v>
      </c>
      <c r="G193" s="18" t="e">
        <f t="shared" si="12"/>
        <v>#DIV/0!</v>
      </c>
    </row>
    <row r="194" spans="1:7" ht="30">
      <c r="A194" s="16">
        <v>413800</v>
      </c>
      <c r="B194" s="21" t="s">
        <v>157</v>
      </c>
      <c r="C194" s="16"/>
      <c r="D194" s="16"/>
      <c r="E194" s="16"/>
      <c r="F194" s="17" t="e">
        <f t="shared" si="11"/>
        <v>#DIV/0!</v>
      </c>
      <c r="G194" s="18" t="e">
        <f t="shared" si="12"/>
        <v>#DIV/0!</v>
      </c>
    </row>
    <row r="195" spans="1:7">
      <c r="A195" s="16">
        <v>413900</v>
      </c>
      <c r="B195" s="16" t="s">
        <v>158</v>
      </c>
      <c r="C195" s="16"/>
      <c r="D195" s="16"/>
      <c r="E195" s="16"/>
      <c r="F195" s="17" t="e">
        <f t="shared" si="11"/>
        <v>#DIV/0!</v>
      </c>
      <c r="G195" s="18" t="e">
        <f t="shared" si="12"/>
        <v>#DIV/0!</v>
      </c>
    </row>
    <row r="196" spans="1:7">
      <c r="A196" s="12">
        <v>414000</v>
      </c>
      <c r="B196" s="13" t="s">
        <v>159</v>
      </c>
      <c r="C196" s="20">
        <f>C197</f>
        <v>341873</v>
      </c>
      <c r="D196" s="20">
        <f>D197</f>
        <v>452004</v>
      </c>
      <c r="E196" s="20">
        <f>E197</f>
        <v>414285</v>
      </c>
      <c r="F196" s="14">
        <f t="shared" si="11"/>
        <v>121.18096486122</v>
      </c>
      <c r="G196" s="15">
        <f t="shared" si="12"/>
        <v>91.655162343696105</v>
      </c>
    </row>
    <row r="197" spans="1:7">
      <c r="A197" s="16">
        <v>414100</v>
      </c>
      <c r="B197" s="16" t="s">
        <v>159</v>
      </c>
      <c r="C197" s="16">
        <v>341873</v>
      </c>
      <c r="D197" s="16">
        <v>452004</v>
      </c>
      <c r="E197" s="16">
        <v>414285</v>
      </c>
      <c r="F197" s="17">
        <f t="shared" si="11"/>
        <v>121.18096486122</v>
      </c>
      <c r="G197" s="18">
        <f t="shared" si="12"/>
        <v>91.655162343696105</v>
      </c>
    </row>
    <row r="198" spans="1:7">
      <c r="A198" s="12">
        <v>415000</v>
      </c>
      <c r="B198" s="13" t="s">
        <v>24</v>
      </c>
      <c r="C198" s="20">
        <f>C199+C200</f>
        <v>988853</v>
      </c>
      <c r="D198" s="20">
        <f>D199+D200</f>
        <v>1112228</v>
      </c>
      <c r="E198" s="20">
        <f>E199+E200</f>
        <v>1180756</v>
      </c>
      <c r="F198" s="14">
        <f t="shared" si="11"/>
        <v>119.40662565619</v>
      </c>
      <c r="G198" s="15">
        <f t="shared" si="12"/>
        <v>106.161326634467</v>
      </c>
    </row>
    <row r="199" spans="1:7">
      <c r="A199" s="16">
        <v>415100</v>
      </c>
      <c r="B199" s="16" t="s">
        <v>160</v>
      </c>
      <c r="C199" s="16"/>
      <c r="D199" s="16"/>
      <c r="E199" s="16"/>
      <c r="F199" s="17" t="e">
        <f t="shared" si="11"/>
        <v>#DIV/0!</v>
      </c>
      <c r="G199" s="18" t="e">
        <f t="shared" si="12"/>
        <v>#DIV/0!</v>
      </c>
    </row>
    <row r="200" spans="1:7">
      <c r="A200" s="16">
        <v>415200</v>
      </c>
      <c r="B200" s="16" t="s">
        <v>161</v>
      </c>
      <c r="C200" s="16">
        <v>988853</v>
      </c>
      <c r="D200" s="16">
        <v>1112228</v>
      </c>
      <c r="E200" s="16">
        <v>1180756</v>
      </c>
      <c r="F200" s="17">
        <f t="shared" si="11"/>
        <v>119.40662565619</v>
      </c>
      <c r="G200" s="18">
        <f t="shared" si="12"/>
        <v>106.161326634467</v>
      </c>
    </row>
    <row r="201" spans="1:7" ht="30">
      <c r="A201" s="12">
        <v>416000</v>
      </c>
      <c r="B201" s="28" t="s">
        <v>162</v>
      </c>
      <c r="C201" s="20">
        <f>SUM(C202:C203)</f>
        <v>1476784</v>
      </c>
      <c r="D201" s="20">
        <f>SUM(D202:D203)</f>
        <v>2560350</v>
      </c>
      <c r="E201" s="20">
        <f>SUM(E202:E203)</f>
        <v>1641792</v>
      </c>
      <c r="F201" s="14">
        <f t="shared" si="11"/>
        <v>111.173468834982</v>
      </c>
      <c r="G201" s="15">
        <f t="shared" si="12"/>
        <v>64.123733083367497</v>
      </c>
    </row>
    <row r="202" spans="1:7" ht="30">
      <c r="A202" s="16">
        <v>416100</v>
      </c>
      <c r="B202" s="21" t="s">
        <v>163</v>
      </c>
      <c r="C202" s="16">
        <v>1407116</v>
      </c>
      <c r="D202" s="16">
        <v>2476550</v>
      </c>
      <c r="E202" s="16">
        <v>1570264</v>
      </c>
      <c r="F202" s="17">
        <f t="shared" si="11"/>
        <v>111.594495407628</v>
      </c>
      <c r="G202" s="18">
        <f t="shared" si="12"/>
        <v>63.405301730229603</v>
      </c>
    </row>
    <row r="203" spans="1:7" ht="30">
      <c r="A203" s="16">
        <v>416300</v>
      </c>
      <c r="B203" s="21" t="s">
        <v>164</v>
      </c>
      <c r="C203" s="16">
        <v>69668</v>
      </c>
      <c r="D203" s="16">
        <v>83800</v>
      </c>
      <c r="E203" s="16">
        <v>71528</v>
      </c>
      <c r="F203" s="17">
        <f t="shared" si="11"/>
        <v>102.66980536257699</v>
      </c>
      <c r="G203" s="18">
        <f t="shared" si="12"/>
        <v>85.3556085918854</v>
      </c>
    </row>
    <row r="204" spans="1:7" ht="30">
      <c r="A204" s="12">
        <v>417000</v>
      </c>
      <c r="B204" s="45" t="s">
        <v>162</v>
      </c>
      <c r="C204" s="22">
        <f>SUM(C205:C208)</f>
        <v>0</v>
      </c>
      <c r="D204" s="22">
        <f>SUM(D205:D208)</f>
        <v>0</v>
      </c>
      <c r="E204" s="22">
        <f>SUM(E205:E208)</f>
        <v>0</v>
      </c>
      <c r="F204" s="14" t="e">
        <f t="shared" si="11"/>
        <v>#DIV/0!</v>
      </c>
      <c r="G204" s="15" t="e">
        <f t="shared" si="12"/>
        <v>#DIV/0!</v>
      </c>
    </row>
    <row r="205" spans="1:7">
      <c r="A205" s="16">
        <v>417100</v>
      </c>
      <c r="B205" s="16" t="s">
        <v>165</v>
      </c>
      <c r="C205" s="16"/>
      <c r="D205" s="16"/>
      <c r="E205" s="16"/>
      <c r="F205" s="17" t="e">
        <f t="shared" si="11"/>
        <v>#DIV/0!</v>
      </c>
      <c r="G205" s="18" t="e">
        <f t="shared" si="12"/>
        <v>#DIV/0!</v>
      </c>
    </row>
    <row r="206" spans="1:7">
      <c r="A206" s="16">
        <v>417200</v>
      </c>
      <c r="B206" s="16" t="s">
        <v>166</v>
      </c>
      <c r="C206" s="16"/>
      <c r="D206" s="16"/>
      <c r="E206" s="16"/>
      <c r="F206" s="17" t="e">
        <f t="shared" si="11"/>
        <v>#DIV/0!</v>
      </c>
      <c r="G206" s="18" t="e">
        <f t="shared" si="12"/>
        <v>#DIV/0!</v>
      </c>
    </row>
    <row r="207" spans="1:7">
      <c r="A207" s="16">
        <v>417300</v>
      </c>
      <c r="B207" s="16" t="s">
        <v>167</v>
      </c>
      <c r="C207" s="16"/>
      <c r="D207" s="16"/>
      <c r="E207" s="16"/>
      <c r="F207" s="17" t="e">
        <f t="shared" si="11"/>
        <v>#DIV/0!</v>
      </c>
      <c r="G207" s="18" t="e">
        <f t="shared" si="12"/>
        <v>#DIV/0!</v>
      </c>
    </row>
    <row r="208" spans="1:7">
      <c r="A208" s="16">
        <v>417400</v>
      </c>
      <c r="B208" s="16" t="s">
        <v>168</v>
      </c>
      <c r="C208" s="16"/>
      <c r="D208" s="16"/>
      <c r="E208" s="16"/>
      <c r="F208" s="17" t="e">
        <f t="shared" si="11"/>
        <v>#DIV/0!</v>
      </c>
      <c r="G208" s="18" t="e">
        <f t="shared" si="12"/>
        <v>#DIV/0!</v>
      </c>
    </row>
    <row r="209" spans="1:7" ht="45">
      <c r="A209" s="12">
        <v>418000</v>
      </c>
      <c r="B209" s="28" t="s">
        <v>169</v>
      </c>
      <c r="C209" s="13">
        <f>C210+C211</f>
        <v>37253</v>
      </c>
      <c r="D209" s="13">
        <f>D210+D211</f>
        <v>46549</v>
      </c>
      <c r="E209" s="13">
        <f>E210+E211</f>
        <v>35070</v>
      </c>
      <c r="F209" s="14">
        <f t="shared" si="11"/>
        <v>94.140069256167294</v>
      </c>
      <c r="G209" s="15">
        <f t="shared" si="12"/>
        <v>75.3399643386539</v>
      </c>
    </row>
    <row r="210" spans="1:7" ht="30">
      <c r="A210" s="16">
        <v>418100</v>
      </c>
      <c r="B210" s="21" t="s">
        <v>170</v>
      </c>
      <c r="C210" s="16">
        <v>32704</v>
      </c>
      <c r="D210" s="16">
        <v>46549</v>
      </c>
      <c r="E210" s="16">
        <v>30521</v>
      </c>
      <c r="F210" s="17">
        <f t="shared" si="11"/>
        <v>93.324975538160501</v>
      </c>
      <c r="G210" s="18">
        <f t="shared" si="12"/>
        <v>65.567466540634598</v>
      </c>
    </row>
    <row r="211" spans="1:7">
      <c r="A211" s="16">
        <v>418400</v>
      </c>
      <c r="B211" s="16" t="s">
        <v>171</v>
      </c>
      <c r="C211" s="16">
        <v>4549</v>
      </c>
      <c r="D211" s="16"/>
      <c r="E211" s="16">
        <v>4549</v>
      </c>
      <c r="F211" s="17">
        <f t="shared" si="11"/>
        <v>100</v>
      </c>
      <c r="G211" s="18" t="e">
        <f t="shared" si="12"/>
        <v>#DIV/0!</v>
      </c>
    </row>
    <row r="212" spans="1:7">
      <c r="A212" s="12">
        <v>419000</v>
      </c>
      <c r="B212" s="13" t="s">
        <v>37</v>
      </c>
      <c r="C212" s="13">
        <f>C213</f>
        <v>20147</v>
      </c>
      <c r="D212" s="13">
        <f>D213</f>
        <v>10000</v>
      </c>
      <c r="E212" s="13">
        <f>E213</f>
        <v>6324</v>
      </c>
      <c r="F212" s="14">
        <f t="shared" si="11"/>
        <v>31.3892887278503</v>
      </c>
      <c r="G212" s="15">
        <f t="shared" si="12"/>
        <v>63.24</v>
      </c>
    </row>
    <row r="213" spans="1:7">
      <c r="A213" s="16">
        <v>419100</v>
      </c>
      <c r="B213" s="24" t="s">
        <v>37</v>
      </c>
      <c r="C213" s="16">
        <v>20147</v>
      </c>
      <c r="D213" s="16">
        <v>10000</v>
      </c>
      <c r="E213" s="16">
        <v>6324</v>
      </c>
      <c r="F213" s="17">
        <f t="shared" si="11"/>
        <v>31.3892887278503</v>
      </c>
      <c r="G213" s="18">
        <f t="shared" si="12"/>
        <v>63.24</v>
      </c>
    </row>
    <row r="214" spans="1:7">
      <c r="A214" s="41">
        <v>480000</v>
      </c>
      <c r="B214" s="9" t="s">
        <v>38</v>
      </c>
      <c r="C214" s="19">
        <f>C215+C221</f>
        <v>106120</v>
      </c>
      <c r="D214" s="19">
        <f>D215+D221</f>
        <v>81100</v>
      </c>
      <c r="E214" s="19">
        <f>E215+E221</f>
        <v>37336</v>
      </c>
      <c r="F214" s="44">
        <f t="shared" si="11"/>
        <v>35.182811911044098</v>
      </c>
      <c r="G214" s="11">
        <f t="shared" si="12"/>
        <v>46.036991368680603</v>
      </c>
    </row>
    <row r="215" spans="1:7">
      <c r="A215" s="12">
        <v>487000</v>
      </c>
      <c r="B215" s="13" t="s">
        <v>39</v>
      </c>
      <c r="C215" s="20">
        <f>SUM(C216:C220)</f>
        <v>76120</v>
      </c>
      <c r="D215" s="20">
        <f>SUM(D216:D220)</f>
        <v>81100</v>
      </c>
      <c r="E215" s="20">
        <f>SUM(E216:E220)</f>
        <v>37336</v>
      </c>
      <c r="F215" s="14">
        <f t="shared" si="11"/>
        <v>49.048870204939597</v>
      </c>
      <c r="G215" s="15">
        <f t="shared" si="12"/>
        <v>46.036991368680603</v>
      </c>
    </row>
    <row r="216" spans="1:7">
      <c r="A216" s="16">
        <v>487100</v>
      </c>
      <c r="B216" s="16" t="s">
        <v>172</v>
      </c>
      <c r="C216" s="16"/>
      <c r="D216" s="16"/>
      <c r="E216" s="16"/>
      <c r="F216" s="17" t="e">
        <f t="shared" si="11"/>
        <v>#DIV/0!</v>
      </c>
      <c r="G216" s="18" t="e">
        <f t="shared" si="12"/>
        <v>#DIV/0!</v>
      </c>
    </row>
    <row r="217" spans="1:7">
      <c r="A217" s="16">
        <v>487200</v>
      </c>
      <c r="B217" s="16" t="s">
        <v>173</v>
      </c>
      <c r="C217" s="16">
        <v>42792</v>
      </c>
      <c r="D217" s="16">
        <v>45000</v>
      </c>
      <c r="E217" s="16">
        <v>1890</v>
      </c>
      <c r="F217" s="17">
        <f t="shared" si="11"/>
        <v>4.4167134043746499</v>
      </c>
      <c r="G217" s="18">
        <f t="shared" si="12"/>
        <v>4.2</v>
      </c>
    </row>
    <row r="218" spans="1:7">
      <c r="A218" s="16">
        <v>487300</v>
      </c>
      <c r="B218" s="16" t="s">
        <v>174</v>
      </c>
      <c r="C218" s="16">
        <v>111</v>
      </c>
      <c r="D218" s="16">
        <v>500</v>
      </c>
      <c r="E218" s="16">
        <v>265</v>
      </c>
      <c r="F218" s="17">
        <f t="shared" si="11"/>
        <v>238.73873873873899</v>
      </c>
      <c r="G218" s="18">
        <f t="shared" si="12"/>
        <v>53</v>
      </c>
    </row>
    <row r="219" spans="1:7">
      <c r="A219" s="16">
        <v>487400</v>
      </c>
      <c r="B219" s="16" t="s">
        <v>175</v>
      </c>
      <c r="C219" s="16">
        <v>33217</v>
      </c>
      <c r="D219" s="16">
        <v>35600</v>
      </c>
      <c r="E219" s="16">
        <v>35181</v>
      </c>
      <c r="F219" s="17">
        <f t="shared" si="11"/>
        <v>105.91263509648699</v>
      </c>
      <c r="G219" s="18">
        <f t="shared" si="12"/>
        <v>98.823033707865207</v>
      </c>
    </row>
    <row r="220" spans="1:7">
      <c r="A220" s="16">
        <v>487900</v>
      </c>
      <c r="B220" s="16" t="s">
        <v>176</v>
      </c>
      <c r="C220" s="16"/>
      <c r="D220" s="16"/>
      <c r="E220" s="16"/>
      <c r="F220" s="17" t="e">
        <f t="shared" si="11"/>
        <v>#DIV/0!</v>
      </c>
      <c r="G220" s="18" t="e">
        <f t="shared" si="12"/>
        <v>#DIV/0!</v>
      </c>
    </row>
    <row r="221" spans="1:7">
      <c r="A221" s="12">
        <v>488000</v>
      </c>
      <c r="B221" s="13" t="s">
        <v>177</v>
      </c>
      <c r="C221" s="13">
        <f>C222</f>
        <v>30000</v>
      </c>
      <c r="D221" s="13">
        <f>D222</f>
        <v>0</v>
      </c>
      <c r="E221" s="13">
        <f>E222</f>
        <v>0</v>
      </c>
      <c r="F221" s="14">
        <f t="shared" si="11"/>
        <v>0</v>
      </c>
      <c r="G221" s="15" t="e">
        <f t="shared" si="12"/>
        <v>#DIV/0!</v>
      </c>
    </row>
    <row r="222" spans="1:7">
      <c r="A222" s="16">
        <v>488100</v>
      </c>
      <c r="B222" s="16" t="s">
        <v>118</v>
      </c>
      <c r="C222" s="16">
        <v>30000</v>
      </c>
      <c r="D222" s="16"/>
      <c r="E222" s="16"/>
      <c r="F222" s="17">
        <f t="shared" si="11"/>
        <v>0</v>
      </c>
      <c r="G222" s="18" t="e">
        <f t="shared" si="12"/>
        <v>#DIV/0!</v>
      </c>
    </row>
    <row r="223" spans="1:7">
      <c r="A223" s="22" t="s">
        <v>78</v>
      </c>
      <c r="B223" s="13" t="s">
        <v>42</v>
      </c>
      <c r="C223" s="13">
        <f>C224</f>
        <v>0</v>
      </c>
      <c r="D223" s="13">
        <f>D224</f>
        <v>58660</v>
      </c>
      <c r="E223" s="13">
        <f>E224</f>
        <v>0</v>
      </c>
      <c r="F223" s="14" t="e">
        <f t="shared" si="11"/>
        <v>#DIV/0!</v>
      </c>
      <c r="G223" s="15">
        <f t="shared" si="12"/>
        <v>0</v>
      </c>
    </row>
    <row r="224" spans="1:7">
      <c r="A224" s="53" t="s">
        <v>78</v>
      </c>
      <c r="B224" s="16" t="s">
        <v>42</v>
      </c>
      <c r="C224" s="54"/>
      <c r="D224" s="55">
        <v>58660</v>
      </c>
      <c r="E224" s="54"/>
      <c r="F224" s="17" t="e">
        <f t="shared" si="11"/>
        <v>#DIV/0!</v>
      </c>
      <c r="G224" s="18">
        <f t="shared" si="12"/>
        <v>0</v>
      </c>
    </row>
    <row r="225" spans="1:7">
      <c r="A225" s="38" t="s">
        <v>178</v>
      </c>
      <c r="B225" s="47"/>
      <c r="C225" s="40">
        <f>C226</f>
        <v>2055863</v>
      </c>
      <c r="D225" s="40">
        <f>D226</f>
        <v>1866852</v>
      </c>
      <c r="E225" s="40">
        <f>E226</f>
        <v>1134446</v>
      </c>
      <c r="F225" s="44">
        <f t="shared" si="11"/>
        <v>55.181011575187597</v>
      </c>
      <c r="G225" s="11">
        <f t="shared" si="12"/>
        <v>60.7678594768091</v>
      </c>
    </row>
    <row r="226" spans="1:7">
      <c r="A226" s="42">
        <v>510000</v>
      </c>
      <c r="B226" s="43" t="s">
        <v>179</v>
      </c>
      <c r="C226" s="51">
        <f>C227+C235+C237+C245+C247+C249</f>
        <v>2055863</v>
      </c>
      <c r="D226" s="51">
        <f>D227+D235+D237+D245+D247+D249</f>
        <v>1866852</v>
      </c>
      <c r="E226" s="51">
        <f>E227+E235+E237+E245+E247+E249</f>
        <v>1134446</v>
      </c>
      <c r="F226" s="14">
        <f t="shared" si="11"/>
        <v>55.181011575187597</v>
      </c>
      <c r="G226" s="15">
        <f t="shared" si="12"/>
        <v>60.7678594768091</v>
      </c>
    </row>
    <row r="227" spans="1:7">
      <c r="A227" s="12">
        <v>511000</v>
      </c>
      <c r="B227" s="13" t="s">
        <v>53</v>
      </c>
      <c r="C227" s="20">
        <f>SUM(C228:C234)</f>
        <v>1858564</v>
      </c>
      <c r="D227" s="20">
        <f>SUM(D228:D234)</f>
        <v>1640022</v>
      </c>
      <c r="E227" s="20">
        <f>SUM(E228:E234)</f>
        <v>924432</v>
      </c>
      <c r="F227" s="14">
        <f t="shared" si="11"/>
        <v>49.739045843995697</v>
      </c>
      <c r="G227" s="15">
        <f t="shared" si="12"/>
        <v>56.3670487347121</v>
      </c>
    </row>
    <row r="228" spans="1:7">
      <c r="A228" s="56">
        <v>511100</v>
      </c>
      <c r="B228" s="24" t="s">
        <v>180</v>
      </c>
      <c r="C228" s="16">
        <v>1481781</v>
      </c>
      <c r="D228" s="16">
        <v>896908</v>
      </c>
      <c r="E228" s="16">
        <v>424903</v>
      </c>
      <c r="F228" s="17">
        <f t="shared" si="11"/>
        <v>28.6751551005176</v>
      </c>
      <c r="G228" s="18">
        <f t="shared" si="12"/>
        <v>47.374201144376002</v>
      </c>
    </row>
    <row r="229" spans="1:7" ht="30">
      <c r="A229" s="16">
        <v>511200</v>
      </c>
      <c r="B229" s="21" t="s">
        <v>181</v>
      </c>
      <c r="C229" s="16">
        <v>294890</v>
      </c>
      <c r="D229" s="16">
        <v>241102</v>
      </c>
      <c r="E229" s="16">
        <v>58467</v>
      </c>
      <c r="F229" s="17">
        <f t="shared" si="11"/>
        <v>19.826715046288399</v>
      </c>
      <c r="G229" s="18">
        <f t="shared" si="12"/>
        <v>24.249902530879002</v>
      </c>
    </row>
    <row r="230" spans="1:7">
      <c r="A230" s="16">
        <v>511300</v>
      </c>
      <c r="B230" s="16" t="s">
        <v>182</v>
      </c>
      <c r="C230" s="16">
        <v>81893</v>
      </c>
      <c r="D230" s="16">
        <v>290651</v>
      </c>
      <c r="E230" s="16">
        <v>301336</v>
      </c>
      <c r="F230" s="17">
        <f t="shared" si="11"/>
        <v>367.963073766989</v>
      </c>
      <c r="G230" s="18">
        <f t="shared" si="12"/>
        <v>103.67623025553</v>
      </c>
    </row>
    <row r="231" spans="1:7">
      <c r="A231" s="16">
        <v>511400</v>
      </c>
      <c r="B231" s="16" t="s">
        <v>183</v>
      </c>
      <c r="C231" s="16"/>
      <c r="D231" s="16">
        <v>13276</v>
      </c>
      <c r="E231" s="16">
        <v>3940</v>
      </c>
      <c r="F231" s="17" t="e">
        <f t="shared" si="11"/>
        <v>#DIV/0!</v>
      </c>
      <c r="G231" s="18">
        <f t="shared" si="12"/>
        <v>29.677613739078001</v>
      </c>
    </row>
    <row r="232" spans="1:7">
      <c r="A232" s="16">
        <v>511500</v>
      </c>
      <c r="B232" s="16" t="s">
        <v>184</v>
      </c>
      <c r="C232" s="16"/>
      <c r="D232" s="16"/>
      <c r="E232" s="16"/>
      <c r="F232" s="17" t="e">
        <f t="shared" si="11"/>
        <v>#DIV/0!</v>
      </c>
      <c r="G232" s="18" t="e">
        <f t="shared" si="12"/>
        <v>#DIV/0!</v>
      </c>
    </row>
    <row r="233" spans="1:7">
      <c r="A233" s="16">
        <v>511600</v>
      </c>
      <c r="B233" s="16" t="s">
        <v>185</v>
      </c>
      <c r="C233" s="16"/>
      <c r="D233" s="16"/>
      <c r="E233" s="16"/>
      <c r="F233" s="17" t="e">
        <f t="shared" si="11"/>
        <v>#DIV/0!</v>
      </c>
      <c r="G233" s="18" t="e">
        <f t="shared" si="12"/>
        <v>#DIV/0!</v>
      </c>
    </row>
    <row r="234" spans="1:7">
      <c r="A234" s="16">
        <v>511700</v>
      </c>
      <c r="B234" s="16" t="s">
        <v>186</v>
      </c>
      <c r="C234" s="16"/>
      <c r="D234" s="16">
        <v>198085</v>
      </c>
      <c r="E234" s="16">
        <v>135786</v>
      </c>
      <c r="F234" s="17" t="e">
        <f t="shared" si="11"/>
        <v>#DIV/0!</v>
      </c>
      <c r="G234" s="18">
        <f t="shared" si="12"/>
        <v>68.549360123179497</v>
      </c>
    </row>
    <row r="235" spans="1:7">
      <c r="A235" s="12">
        <v>512000</v>
      </c>
      <c r="B235" s="13" t="s">
        <v>54</v>
      </c>
      <c r="C235" s="20">
        <f>C236</f>
        <v>0</v>
      </c>
      <c r="D235" s="20">
        <f>D236</f>
        <v>900</v>
      </c>
      <c r="E235" s="20">
        <f>E236</f>
        <v>0</v>
      </c>
      <c r="F235" s="14" t="e">
        <f t="shared" ref="F235:F251" si="13">E235/C235*100</f>
        <v>#DIV/0!</v>
      </c>
      <c r="G235" s="15">
        <f t="shared" ref="G235:G251" si="14">E235/D235*100</f>
        <v>0</v>
      </c>
    </row>
    <row r="236" spans="1:7">
      <c r="A236" s="16">
        <v>512100</v>
      </c>
      <c r="B236" s="24" t="s">
        <v>54</v>
      </c>
      <c r="C236" s="16"/>
      <c r="D236" s="16">
        <v>900</v>
      </c>
      <c r="E236" s="16"/>
      <c r="F236" s="17" t="e">
        <f t="shared" si="13"/>
        <v>#DIV/0!</v>
      </c>
      <c r="G236" s="18">
        <f t="shared" si="14"/>
        <v>0</v>
      </c>
    </row>
    <row r="237" spans="1:7">
      <c r="A237" s="12">
        <v>513000</v>
      </c>
      <c r="B237" s="13" t="s">
        <v>55</v>
      </c>
      <c r="C237" s="20">
        <f>SUM(C238:C244)</f>
        <v>6318</v>
      </c>
      <c r="D237" s="20">
        <f>SUM(D238:D244)</f>
        <v>0</v>
      </c>
      <c r="E237" s="20">
        <f>SUM(E238:E244)</f>
        <v>0</v>
      </c>
      <c r="F237" s="14">
        <f t="shared" si="13"/>
        <v>0</v>
      </c>
      <c r="G237" s="15" t="e">
        <f t="shared" si="14"/>
        <v>#DIV/0!</v>
      </c>
    </row>
    <row r="238" spans="1:7">
      <c r="A238" s="25">
        <v>513100</v>
      </c>
      <c r="B238" s="16" t="s">
        <v>187</v>
      </c>
      <c r="C238" s="16"/>
      <c r="D238" s="16"/>
      <c r="E238" s="16"/>
      <c r="F238" s="17" t="e">
        <f t="shared" si="13"/>
        <v>#DIV/0!</v>
      </c>
      <c r="G238" s="18" t="e">
        <f t="shared" si="14"/>
        <v>#DIV/0!</v>
      </c>
    </row>
    <row r="239" spans="1:7">
      <c r="A239" s="25">
        <v>513200</v>
      </c>
      <c r="B239" s="16" t="s">
        <v>188</v>
      </c>
      <c r="C239" s="16"/>
      <c r="D239" s="16"/>
      <c r="E239" s="16"/>
      <c r="F239" s="17" t="e">
        <f t="shared" si="13"/>
        <v>#DIV/0!</v>
      </c>
      <c r="G239" s="18" t="e">
        <f t="shared" si="14"/>
        <v>#DIV/0!</v>
      </c>
    </row>
    <row r="240" spans="1:7">
      <c r="A240" s="25">
        <v>513300</v>
      </c>
      <c r="B240" s="16" t="s">
        <v>189</v>
      </c>
      <c r="C240" s="16"/>
      <c r="D240" s="16"/>
      <c r="E240" s="16"/>
      <c r="F240" s="17" t="e">
        <f t="shared" si="13"/>
        <v>#DIV/0!</v>
      </c>
      <c r="G240" s="18" t="e">
        <f t="shared" si="14"/>
        <v>#DIV/0!</v>
      </c>
    </row>
    <row r="241" spans="1:7" ht="30">
      <c r="A241" s="25">
        <v>513400</v>
      </c>
      <c r="B241" s="21" t="s">
        <v>190</v>
      </c>
      <c r="C241" s="16"/>
      <c r="D241" s="16"/>
      <c r="E241" s="16"/>
      <c r="F241" s="17" t="e">
        <f t="shared" si="13"/>
        <v>#DIV/0!</v>
      </c>
      <c r="G241" s="18" t="e">
        <f t="shared" si="14"/>
        <v>#DIV/0!</v>
      </c>
    </row>
    <row r="242" spans="1:7">
      <c r="A242" s="25">
        <v>513500</v>
      </c>
      <c r="B242" s="16" t="s">
        <v>191</v>
      </c>
      <c r="C242" s="16"/>
      <c r="D242" s="16"/>
      <c r="E242" s="16"/>
      <c r="F242" s="17" t="e">
        <f t="shared" si="13"/>
        <v>#DIV/0!</v>
      </c>
      <c r="G242" s="18" t="e">
        <f t="shared" si="14"/>
        <v>#DIV/0!</v>
      </c>
    </row>
    <row r="243" spans="1:7" ht="30">
      <c r="A243" s="25">
        <v>513600</v>
      </c>
      <c r="B243" s="21" t="s">
        <v>192</v>
      </c>
      <c r="C243" s="16"/>
      <c r="D243" s="16"/>
      <c r="E243" s="16"/>
      <c r="F243" s="17" t="e">
        <f t="shared" si="13"/>
        <v>#DIV/0!</v>
      </c>
      <c r="G243" s="18" t="e">
        <f t="shared" si="14"/>
        <v>#DIV/0!</v>
      </c>
    </row>
    <row r="244" spans="1:7">
      <c r="A244" s="25">
        <v>513700</v>
      </c>
      <c r="B244" s="16" t="s">
        <v>193</v>
      </c>
      <c r="C244" s="16">
        <v>6318</v>
      </c>
      <c r="D244" s="16"/>
      <c r="E244" s="16"/>
      <c r="F244" s="17">
        <f t="shared" si="13"/>
        <v>0</v>
      </c>
      <c r="G244" s="18" t="e">
        <f t="shared" si="14"/>
        <v>#DIV/0!</v>
      </c>
    </row>
    <row r="245" spans="1:7">
      <c r="A245" s="12">
        <v>514000</v>
      </c>
      <c r="B245" s="13" t="s">
        <v>194</v>
      </c>
      <c r="C245" s="13">
        <f>C246</f>
        <v>0</v>
      </c>
      <c r="D245" s="13">
        <f>D246</f>
        <v>0</v>
      </c>
      <c r="E245" s="13">
        <f>E246</f>
        <v>0</v>
      </c>
      <c r="F245" s="14" t="e">
        <f t="shared" si="13"/>
        <v>#DIV/0!</v>
      </c>
      <c r="G245" s="15" t="e">
        <f t="shared" si="14"/>
        <v>#DIV/0!</v>
      </c>
    </row>
    <row r="246" spans="1:7">
      <c r="A246" s="25">
        <v>514100</v>
      </c>
      <c r="B246" s="24" t="s">
        <v>194</v>
      </c>
      <c r="C246" s="16"/>
      <c r="D246" s="16"/>
      <c r="E246" s="16"/>
      <c r="F246" s="17" t="e">
        <f t="shared" si="13"/>
        <v>#DIV/0!</v>
      </c>
      <c r="G246" s="18" t="e">
        <f t="shared" si="14"/>
        <v>#DIV/0!</v>
      </c>
    </row>
    <row r="247" spans="1:7">
      <c r="A247" s="12">
        <v>515000</v>
      </c>
      <c r="B247" s="13" t="s">
        <v>57</v>
      </c>
      <c r="C247" s="13">
        <f>C248</f>
        <v>0</v>
      </c>
      <c r="D247" s="13">
        <f>D248</f>
        <v>0</v>
      </c>
      <c r="E247" s="13">
        <f>E248</f>
        <v>0</v>
      </c>
      <c r="F247" s="14" t="e">
        <f t="shared" si="13"/>
        <v>#DIV/0!</v>
      </c>
      <c r="G247" s="15" t="e">
        <f t="shared" si="14"/>
        <v>#DIV/0!</v>
      </c>
    </row>
    <row r="248" spans="1:7">
      <c r="A248" s="25">
        <v>515100</v>
      </c>
      <c r="B248" s="24" t="s">
        <v>57</v>
      </c>
      <c r="C248" s="16"/>
      <c r="D248" s="16"/>
      <c r="E248" s="16"/>
      <c r="F248" s="17" t="e">
        <f t="shared" si="13"/>
        <v>#DIV/0!</v>
      </c>
      <c r="G248" s="18" t="e">
        <f t="shared" si="14"/>
        <v>#DIV/0!</v>
      </c>
    </row>
    <row r="249" spans="1:7">
      <c r="A249" s="12">
        <v>516000</v>
      </c>
      <c r="B249" s="13" t="s">
        <v>58</v>
      </c>
      <c r="C249" s="20">
        <f>C250</f>
        <v>190981</v>
      </c>
      <c r="D249" s="20">
        <f>D250</f>
        <v>225930</v>
      </c>
      <c r="E249" s="20">
        <f>E250</f>
        <v>210014</v>
      </c>
      <c r="F249" s="14">
        <f t="shared" si="13"/>
        <v>109.96591283949699</v>
      </c>
      <c r="G249" s="15">
        <f t="shared" si="14"/>
        <v>92.955340149603899</v>
      </c>
    </row>
    <row r="250" spans="1:7" ht="30">
      <c r="A250" s="25">
        <v>516100</v>
      </c>
      <c r="B250" s="21" t="s">
        <v>58</v>
      </c>
      <c r="C250" s="16">
        <v>190981</v>
      </c>
      <c r="D250" s="16">
        <v>225930</v>
      </c>
      <c r="E250" s="16">
        <v>210014</v>
      </c>
      <c r="F250" s="17">
        <f t="shared" si="13"/>
        <v>109.96591283949699</v>
      </c>
      <c r="G250" s="18">
        <f t="shared" si="14"/>
        <v>92.955340149603899</v>
      </c>
    </row>
    <row r="251" spans="1:7">
      <c r="A251" s="57"/>
      <c r="B251" s="47" t="s">
        <v>195</v>
      </c>
      <c r="C251" s="40">
        <f>C171+C225</f>
        <v>13287151</v>
      </c>
      <c r="D251" s="40">
        <f>D171+D225</f>
        <v>16243673</v>
      </c>
      <c r="E251" s="40">
        <f>E171+E225</f>
        <v>14085601</v>
      </c>
      <c r="F251" s="44">
        <f t="shared" si="13"/>
        <v>106.009188877285</v>
      </c>
      <c r="G251" s="11">
        <f t="shared" si="14"/>
        <v>86.714384117434506</v>
      </c>
    </row>
    <row r="252" spans="1:7">
      <c r="F252" s="34"/>
      <c r="G252" s="34"/>
    </row>
    <row r="253" spans="1:7">
      <c r="A253" s="1" t="s">
        <v>196</v>
      </c>
      <c r="F253" s="34"/>
      <c r="G253" s="34"/>
    </row>
    <row r="254" spans="1:7">
      <c r="F254" s="34"/>
      <c r="G254" s="34"/>
    </row>
    <row r="255" spans="1:7" ht="45">
      <c r="A255" s="5" t="s">
        <v>1</v>
      </c>
      <c r="B255" s="4" t="s">
        <v>135</v>
      </c>
      <c r="C255" s="5" t="s">
        <v>3</v>
      </c>
      <c r="D255" s="5" t="s">
        <v>4</v>
      </c>
      <c r="E255" s="5" t="s">
        <v>5</v>
      </c>
      <c r="F255" s="5" t="s">
        <v>7</v>
      </c>
      <c r="G255" s="5" t="s">
        <v>6</v>
      </c>
    </row>
    <row r="256" spans="1:7">
      <c r="A256" s="35">
        <v>1</v>
      </c>
      <c r="B256" s="35">
        <v>2</v>
      </c>
      <c r="C256" s="35">
        <v>3</v>
      </c>
      <c r="D256" s="35">
        <v>4</v>
      </c>
      <c r="E256" s="35">
        <v>5</v>
      </c>
      <c r="F256" s="17">
        <v>6</v>
      </c>
      <c r="G256" s="18">
        <v>7</v>
      </c>
    </row>
    <row r="257" spans="1:7">
      <c r="A257" s="38" t="s">
        <v>197</v>
      </c>
      <c r="B257" s="58"/>
      <c r="C257" s="40">
        <f>C258+C271+C298+C285</f>
        <v>1006652</v>
      </c>
      <c r="D257" s="40">
        <f>D258+D271+D298+D285</f>
        <v>163154</v>
      </c>
      <c r="E257" s="40">
        <f>E258+E271+E298+E285</f>
        <v>-439202</v>
      </c>
      <c r="F257" s="44">
        <f t="shared" ref="F257:F298" si="15">E257/C257*100</f>
        <v>-43.629973416831199</v>
      </c>
      <c r="G257" s="11">
        <f t="shared" ref="G257:G298" si="16">E257/D257*100</f>
        <v>-269.194748519803</v>
      </c>
    </row>
    <row r="258" spans="1:7">
      <c r="A258" s="59"/>
      <c r="B258" s="49" t="s">
        <v>198</v>
      </c>
      <c r="C258" s="50">
        <f>C259-C265</f>
        <v>150</v>
      </c>
      <c r="D258" s="50">
        <f>D259-D265</f>
        <v>-500</v>
      </c>
      <c r="E258" s="50">
        <f>E259-E265</f>
        <v>0</v>
      </c>
      <c r="F258" s="44">
        <f t="shared" si="15"/>
        <v>0</v>
      </c>
      <c r="G258" s="11">
        <f t="shared" si="16"/>
        <v>0</v>
      </c>
    </row>
    <row r="259" spans="1:7">
      <c r="A259" s="12">
        <v>910000</v>
      </c>
      <c r="B259" s="13" t="s">
        <v>63</v>
      </c>
      <c r="C259" s="13">
        <f>C260</f>
        <v>380</v>
      </c>
      <c r="D259" s="13">
        <f>D260</f>
        <v>500</v>
      </c>
      <c r="E259" s="13">
        <f>E260</f>
        <v>0</v>
      </c>
      <c r="F259" s="14">
        <f t="shared" si="15"/>
        <v>0</v>
      </c>
      <c r="G259" s="15">
        <f t="shared" si="16"/>
        <v>0</v>
      </c>
    </row>
    <row r="260" spans="1:7">
      <c r="A260" s="12">
        <v>911000</v>
      </c>
      <c r="B260" s="13" t="s">
        <v>63</v>
      </c>
      <c r="C260" s="13">
        <f>SUM(C261:C264)</f>
        <v>380</v>
      </c>
      <c r="D260" s="13">
        <f>SUM(D261:D264)</f>
        <v>500</v>
      </c>
      <c r="E260" s="13">
        <f>SUM(E261:E264)</f>
        <v>0</v>
      </c>
      <c r="F260" s="14">
        <f t="shared" si="15"/>
        <v>0</v>
      </c>
      <c r="G260" s="15">
        <f t="shared" si="16"/>
        <v>0</v>
      </c>
    </row>
    <row r="261" spans="1:7">
      <c r="A261" s="16">
        <v>911100</v>
      </c>
      <c r="B261" s="16" t="s">
        <v>199</v>
      </c>
      <c r="C261" s="16"/>
      <c r="D261" s="16"/>
      <c r="E261" s="16"/>
      <c r="F261" s="17" t="e">
        <f t="shared" si="15"/>
        <v>#DIV/0!</v>
      </c>
      <c r="G261" s="18" t="e">
        <f t="shared" si="16"/>
        <v>#DIV/0!</v>
      </c>
    </row>
    <row r="262" spans="1:7">
      <c r="A262" s="16">
        <v>911200</v>
      </c>
      <c r="B262" s="16" t="s">
        <v>200</v>
      </c>
      <c r="C262" s="16"/>
      <c r="D262" s="16"/>
      <c r="E262" s="16"/>
      <c r="F262" s="17" t="e">
        <f t="shared" si="15"/>
        <v>#DIV/0!</v>
      </c>
      <c r="G262" s="18" t="e">
        <f t="shared" si="16"/>
        <v>#DIV/0!</v>
      </c>
    </row>
    <row r="263" spans="1:7">
      <c r="A263" s="16">
        <v>911300</v>
      </c>
      <c r="B263" s="16" t="s">
        <v>201</v>
      </c>
      <c r="C263" s="16"/>
      <c r="D263" s="16"/>
      <c r="E263" s="16"/>
      <c r="F263" s="17" t="e">
        <f t="shared" si="15"/>
        <v>#DIV/0!</v>
      </c>
      <c r="G263" s="18" t="e">
        <f t="shared" si="16"/>
        <v>#DIV/0!</v>
      </c>
    </row>
    <row r="264" spans="1:7">
      <c r="A264" s="16">
        <v>911400</v>
      </c>
      <c r="B264" s="16" t="s">
        <v>202</v>
      </c>
      <c r="C264" s="16">
        <v>380</v>
      </c>
      <c r="D264" s="16">
        <v>500</v>
      </c>
      <c r="E264" s="16"/>
      <c r="F264" s="17">
        <f t="shared" si="15"/>
        <v>0</v>
      </c>
      <c r="G264" s="18">
        <f t="shared" si="16"/>
        <v>0</v>
      </c>
    </row>
    <row r="265" spans="1:7">
      <c r="A265" s="12">
        <v>610000</v>
      </c>
      <c r="B265" s="13" t="s">
        <v>65</v>
      </c>
      <c r="C265" s="13">
        <f>C266</f>
        <v>230</v>
      </c>
      <c r="D265" s="13">
        <f>D266</f>
        <v>1000</v>
      </c>
      <c r="E265" s="13">
        <f>E266</f>
        <v>0</v>
      </c>
      <c r="F265" s="14">
        <f t="shared" si="15"/>
        <v>0</v>
      </c>
      <c r="G265" s="15">
        <f t="shared" si="16"/>
        <v>0</v>
      </c>
    </row>
    <row r="266" spans="1:7">
      <c r="A266" s="12">
        <v>611000</v>
      </c>
      <c r="B266" s="13" t="s">
        <v>65</v>
      </c>
      <c r="C266" s="13">
        <f>SUM(C267:C270)</f>
        <v>230</v>
      </c>
      <c r="D266" s="13">
        <f>SUM(D267:D270)</f>
        <v>1000</v>
      </c>
      <c r="E266" s="13">
        <f>SUM(E267:E270)</f>
        <v>0</v>
      </c>
      <c r="F266" s="14">
        <f t="shared" si="15"/>
        <v>0</v>
      </c>
      <c r="G266" s="15">
        <f t="shared" si="16"/>
        <v>0</v>
      </c>
    </row>
    <row r="267" spans="1:7">
      <c r="A267" s="16">
        <v>611100</v>
      </c>
      <c r="B267" s="16" t="s">
        <v>203</v>
      </c>
      <c r="C267" s="16"/>
      <c r="D267" s="16"/>
      <c r="E267" s="16"/>
      <c r="F267" s="17" t="e">
        <f t="shared" si="15"/>
        <v>#DIV/0!</v>
      </c>
      <c r="G267" s="18" t="e">
        <f t="shared" si="16"/>
        <v>#DIV/0!</v>
      </c>
    </row>
    <row r="268" spans="1:7">
      <c r="A268" s="16">
        <v>611200</v>
      </c>
      <c r="B268" s="16" t="s">
        <v>204</v>
      </c>
      <c r="C268" s="16"/>
      <c r="D268" s="16"/>
      <c r="E268" s="16"/>
      <c r="F268" s="17" t="e">
        <f t="shared" si="15"/>
        <v>#DIV/0!</v>
      </c>
      <c r="G268" s="18" t="e">
        <f t="shared" si="16"/>
        <v>#DIV/0!</v>
      </c>
    </row>
    <row r="269" spans="1:7">
      <c r="A269" s="16">
        <v>611300</v>
      </c>
      <c r="B269" s="16" t="s">
        <v>205</v>
      </c>
      <c r="C269" s="16"/>
      <c r="D269" s="16"/>
      <c r="E269" s="16"/>
      <c r="F269" s="17" t="e">
        <f t="shared" si="15"/>
        <v>#DIV/0!</v>
      </c>
      <c r="G269" s="18" t="e">
        <f t="shared" si="16"/>
        <v>#DIV/0!</v>
      </c>
    </row>
    <row r="270" spans="1:7">
      <c r="A270" s="16">
        <v>611400</v>
      </c>
      <c r="B270" s="16" t="s">
        <v>206</v>
      </c>
      <c r="C270" s="16">
        <v>230</v>
      </c>
      <c r="D270" s="16">
        <v>1000</v>
      </c>
      <c r="E270" s="16"/>
      <c r="F270" s="17">
        <f t="shared" si="15"/>
        <v>0</v>
      </c>
      <c r="G270" s="18">
        <f t="shared" si="16"/>
        <v>0</v>
      </c>
    </row>
    <row r="271" spans="1:7">
      <c r="A271" s="8"/>
      <c r="B271" s="9" t="s">
        <v>207</v>
      </c>
      <c r="C271" s="9">
        <f>C272-C277</f>
        <v>917174</v>
      </c>
      <c r="D271" s="9">
        <f>D272-D277</f>
        <v>-527640</v>
      </c>
      <c r="E271" s="9">
        <f>E272-E277</f>
        <v>-525819</v>
      </c>
      <c r="F271" s="44">
        <f t="shared" si="15"/>
        <v>-57.330342988353401</v>
      </c>
      <c r="G271" s="11">
        <f t="shared" si="16"/>
        <v>99.654878326131495</v>
      </c>
    </row>
    <row r="272" spans="1:7">
      <c r="A272" s="12">
        <v>920000</v>
      </c>
      <c r="B272" s="13" t="s">
        <v>208</v>
      </c>
      <c r="C272" s="13">
        <f>C273</f>
        <v>1500000</v>
      </c>
      <c r="D272" s="13">
        <f>D273</f>
        <v>0</v>
      </c>
      <c r="E272" s="13">
        <f>E273</f>
        <v>0</v>
      </c>
      <c r="F272" s="14">
        <f t="shared" si="15"/>
        <v>0</v>
      </c>
      <c r="G272" s="15" t="e">
        <f t="shared" si="16"/>
        <v>#DIV/0!</v>
      </c>
    </row>
    <row r="273" spans="1:7">
      <c r="A273" s="12">
        <v>921000</v>
      </c>
      <c r="B273" s="13" t="s">
        <v>208</v>
      </c>
      <c r="C273" s="13">
        <f>SUM(C274:C276)</f>
        <v>1500000</v>
      </c>
      <c r="D273" s="13">
        <f>SUM(D274:D276)</f>
        <v>0</v>
      </c>
      <c r="E273" s="13">
        <f>SUM(E274:E276)</f>
        <v>0</v>
      </c>
      <c r="F273" s="14">
        <f t="shared" si="15"/>
        <v>0</v>
      </c>
      <c r="G273" s="15" t="e">
        <f t="shared" si="16"/>
        <v>#DIV/0!</v>
      </c>
    </row>
    <row r="274" spans="1:7">
      <c r="A274" s="25">
        <v>921100</v>
      </c>
      <c r="B274" s="16" t="s">
        <v>209</v>
      </c>
      <c r="C274" s="16"/>
      <c r="D274" s="16"/>
      <c r="E274" s="16"/>
      <c r="F274" s="17" t="e">
        <f t="shared" si="15"/>
        <v>#DIV/0!</v>
      </c>
      <c r="G274" s="18" t="e">
        <f t="shared" si="16"/>
        <v>#DIV/0!</v>
      </c>
    </row>
    <row r="275" spans="1:7">
      <c r="A275" s="25">
        <v>921200</v>
      </c>
      <c r="B275" s="16" t="s">
        <v>210</v>
      </c>
      <c r="C275" s="16">
        <v>1500000</v>
      </c>
      <c r="D275" s="16"/>
      <c r="E275" s="16"/>
      <c r="F275" s="17">
        <f t="shared" si="15"/>
        <v>0</v>
      </c>
      <c r="G275" s="18" t="e">
        <f t="shared" si="16"/>
        <v>#DIV/0!</v>
      </c>
    </row>
    <row r="276" spans="1:7">
      <c r="A276" s="25">
        <v>928100</v>
      </c>
      <c r="B276" s="16" t="s">
        <v>211</v>
      </c>
      <c r="C276" s="16"/>
      <c r="D276" s="16"/>
      <c r="E276" s="16"/>
      <c r="F276" s="17" t="e">
        <f t="shared" si="15"/>
        <v>#DIV/0!</v>
      </c>
      <c r="G276" s="18" t="e">
        <f t="shared" si="16"/>
        <v>#DIV/0!</v>
      </c>
    </row>
    <row r="277" spans="1:7">
      <c r="A277" s="12">
        <v>620000</v>
      </c>
      <c r="B277" s="13" t="s">
        <v>212</v>
      </c>
      <c r="C277" s="13">
        <f>C278</f>
        <v>582826</v>
      </c>
      <c r="D277" s="13">
        <f>D278</f>
        <v>527640</v>
      </c>
      <c r="E277" s="13">
        <f>E278</f>
        <v>525819</v>
      </c>
      <c r="F277" s="14">
        <f t="shared" si="15"/>
        <v>90.218864635414306</v>
      </c>
      <c r="G277" s="15">
        <f t="shared" si="16"/>
        <v>99.654878326131495</v>
      </c>
    </row>
    <row r="278" spans="1:7">
      <c r="A278" s="12">
        <v>621000</v>
      </c>
      <c r="B278" s="13" t="s">
        <v>212</v>
      </c>
      <c r="C278" s="13">
        <f>SUM(C279:C284)</f>
        <v>582826</v>
      </c>
      <c r="D278" s="13">
        <f>SUM(D279:D284)</f>
        <v>527640</v>
      </c>
      <c r="E278" s="13">
        <f>SUM(E279:E284)</f>
        <v>525819</v>
      </c>
      <c r="F278" s="14">
        <f t="shared" si="15"/>
        <v>90.218864635414306</v>
      </c>
      <c r="G278" s="15">
        <f t="shared" si="16"/>
        <v>99.654878326131495</v>
      </c>
    </row>
    <row r="279" spans="1:7">
      <c r="A279" s="60">
        <v>621100</v>
      </c>
      <c r="B279" s="16" t="s">
        <v>213</v>
      </c>
      <c r="C279" s="16"/>
      <c r="D279" s="16"/>
      <c r="E279" s="16"/>
      <c r="F279" s="17" t="e">
        <f t="shared" si="15"/>
        <v>#DIV/0!</v>
      </c>
      <c r="G279" s="18" t="e">
        <f t="shared" si="16"/>
        <v>#DIV/0!</v>
      </c>
    </row>
    <row r="280" spans="1:7">
      <c r="A280" s="16">
        <v>621200</v>
      </c>
      <c r="B280" s="16" t="s">
        <v>214</v>
      </c>
      <c r="C280" s="16"/>
      <c r="D280" s="16">
        <v>462640</v>
      </c>
      <c r="E280" s="16"/>
      <c r="F280" s="17" t="e">
        <f t="shared" si="15"/>
        <v>#DIV/0!</v>
      </c>
      <c r="G280" s="18">
        <f t="shared" si="16"/>
        <v>0</v>
      </c>
    </row>
    <row r="281" spans="1:7">
      <c r="A281" s="16">
        <v>621300</v>
      </c>
      <c r="B281" s="16" t="s">
        <v>215</v>
      </c>
      <c r="C281" s="16">
        <v>533035</v>
      </c>
      <c r="D281" s="16"/>
      <c r="E281" s="16">
        <v>462631</v>
      </c>
      <c r="F281" s="17">
        <f t="shared" si="15"/>
        <v>86.791861697637103</v>
      </c>
      <c r="G281" s="18" t="e">
        <f t="shared" si="16"/>
        <v>#DIV/0!</v>
      </c>
    </row>
    <row r="282" spans="1:7" ht="30">
      <c r="A282" s="16">
        <v>621400</v>
      </c>
      <c r="B282" s="21" t="s">
        <v>216</v>
      </c>
      <c r="C282" s="16"/>
      <c r="D282" s="16"/>
      <c r="E282" s="16"/>
      <c r="F282" s="17" t="e">
        <f t="shared" si="15"/>
        <v>#DIV/0!</v>
      </c>
      <c r="G282" s="18" t="e">
        <f t="shared" si="16"/>
        <v>#DIV/0!</v>
      </c>
    </row>
    <row r="283" spans="1:7">
      <c r="A283" s="16">
        <v>621900</v>
      </c>
      <c r="B283" s="16" t="s">
        <v>217</v>
      </c>
      <c r="C283" s="16"/>
      <c r="D283" s="16"/>
      <c r="E283" s="16"/>
      <c r="F283" s="17" t="e">
        <f t="shared" si="15"/>
        <v>#DIV/0!</v>
      </c>
      <c r="G283" s="18" t="e">
        <f t="shared" si="16"/>
        <v>#DIV/0!</v>
      </c>
    </row>
    <row r="284" spans="1:7">
      <c r="A284" s="16">
        <v>628100</v>
      </c>
      <c r="B284" s="16" t="s">
        <v>218</v>
      </c>
      <c r="C284" s="16">
        <v>49791</v>
      </c>
      <c r="D284" s="16">
        <v>65000</v>
      </c>
      <c r="E284" s="16">
        <v>63188</v>
      </c>
      <c r="F284" s="17">
        <f t="shared" si="15"/>
        <v>126.90646904059</v>
      </c>
      <c r="G284" s="18">
        <f t="shared" si="16"/>
        <v>97.212307692307704</v>
      </c>
    </row>
    <row r="285" spans="1:7">
      <c r="A285" s="61"/>
      <c r="B285" s="61" t="s">
        <v>219</v>
      </c>
      <c r="C285" s="61">
        <f>C286-C292</f>
        <v>30273</v>
      </c>
      <c r="D285" s="61">
        <f>D286-D292</f>
        <v>87725</v>
      </c>
      <c r="E285" s="61">
        <f>E286-E292</f>
        <v>-13579</v>
      </c>
      <c r="F285" s="44">
        <f t="shared" si="15"/>
        <v>-44.855151455091999</v>
      </c>
      <c r="G285" s="11">
        <f t="shared" si="16"/>
        <v>-15.479053861499001</v>
      </c>
    </row>
    <row r="286" spans="1:7">
      <c r="A286" s="12">
        <v>930000</v>
      </c>
      <c r="B286" s="13" t="s">
        <v>74</v>
      </c>
      <c r="C286" s="13">
        <f>SUM(C287:C291)</f>
        <v>139854</v>
      </c>
      <c r="D286" s="13">
        <f>SUM(D287:D291)</f>
        <v>245762</v>
      </c>
      <c r="E286" s="13">
        <f>SUM(E287:E291)</f>
        <v>148478</v>
      </c>
      <c r="F286" s="14">
        <f t="shared" si="15"/>
        <v>106.16643070630801</v>
      </c>
      <c r="G286" s="15">
        <f t="shared" si="16"/>
        <v>60.415361203115197</v>
      </c>
    </row>
    <row r="287" spans="1:7">
      <c r="A287" s="62">
        <v>931100</v>
      </c>
      <c r="B287" s="27" t="s">
        <v>220</v>
      </c>
      <c r="C287" s="27">
        <v>2159</v>
      </c>
      <c r="D287" s="27"/>
      <c r="E287" s="27"/>
      <c r="F287" s="17">
        <f t="shared" si="15"/>
        <v>0</v>
      </c>
      <c r="G287" s="18" t="e">
        <f t="shared" si="16"/>
        <v>#DIV/0!</v>
      </c>
    </row>
    <row r="288" spans="1:7">
      <c r="A288" s="16">
        <v>931200</v>
      </c>
      <c r="B288" s="16" t="s">
        <v>221</v>
      </c>
      <c r="C288" s="16">
        <v>29702</v>
      </c>
      <c r="D288" s="16">
        <v>77000</v>
      </c>
      <c r="E288" s="16">
        <v>75000</v>
      </c>
      <c r="F288" s="17">
        <f t="shared" si="15"/>
        <v>252.508248602788</v>
      </c>
      <c r="G288" s="18">
        <f t="shared" si="16"/>
        <v>97.402597402597394</v>
      </c>
    </row>
    <row r="289" spans="1:7">
      <c r="A289" s="16">
        <v>931300</v>
      </c>
      <c r="B289" s="16" t="s">
        <v>222</v>
      </c>
      <c r="C289" s="16">
        <v>965</v>
      </c>
      <c r="D289" s="16">
        <v>81900</v>
      </c>
      <c r="E289" s="16">
        <v>930</v>
      </c>
      <c r="F289" s="17">
        <f t="shared" si="15"/>
        <v>96.373056994818697</v>
      </c>
      <c r="G289" s="18">
        <f t="shared" si="16"/>
        <v>1.1355311355311399</v>
      </c>
    </row>
    <row r="290" spans="1:7">
      <c r="A290" s="16">
        <v>931900</v>
      </c>
      <c r="B290" s="16" t="s">
        <v>74</v>
      </c>
      <c r="C290" s="16">
        <v>20025</v>
      </c>
      <c r="D290" s="16">
        <v>10120</v>
      </c>
      <c r="E290" s="16"/>
      <c r="F290" s="17">
        <f t="shared" si="15"/>
        <v>0</v>
      </c>
      <c r="G290" s="18">
        <f t="shared" si="16"/>
        <v>0</v>
      </c>
    </row>
    <row r="291" spans="1:7">
      <c r="A291" s="16">
        <v>938100</v>
      </c>
      <c r="B291" s="16" t="s">
        <v>223</v>
      </c>
      <c r="C291" s="16">
        <v>87003</v>
      </c>
      <c r="D291" s="16">
        <v>76742</v>
      </c>
      <c r="E291" s="16">
        <v>72548</v>
      </c>
      <c r="F291" s="17">
        <f t="shared" si="15"/>
        <v>83.385630380561594</v>
      </c>
      <c r="G291" s="18">
        <f t="shared" si="16"/>
        <v>94.534935237549206</v>
      </c>
    </row>
    <row r="292" spans="1:7">
      <c r="A292" s="12">
        <v>630000</v>
      </c>
      <c r="B292" s="13" t="s">
        <v>76</v>
      </c>
      <c r="C292" s="13">
        <f>SUM(C293:C297)</f>
        <v>109581</v>
      </c>
      <c r="D292" s="13">
        <f>SUM(D293:D297)</f>
        <v>158037</v>
      </c>
      <c r="E292" s="13">
        <f>SUM(E293:E297)</f>
        <v>162057</v>
      </c>
      <c r="F292" s="14">
        <f t="shared" si="15"/>
        <v>147.88786377200401</v>
      </c>
      <c r="G292" s="15">
        <f t="shared" si="16"/>
        <v>102.54370811898499</v>
      </c>
    </row>
    <row r="293" spans="1:7">
      <c r="A293" s="62">
        <v>631100</v>
      </c>
      <c r="B293" s="27" t="s">
        <v>224</v>
      </c>
      <c r="C293" s="27"/>
      <c r="D293" s="27"/>
      <c r="E293" s="27"/>
      <c r="F293" s="17" t="e">
        <f t="shared" si="15"/>
        <v>#DIV/0!</v>
      </c>
      <c r="G293" s="18" t="e">
        <f t="shared" si="16"/>
        <v>#DIV/0!</v>
      </c>
    </row>
    <row r="294" spans="1:7">
      <c r="A294" s="16">
        <v>631200</v>
      </c>
      <c r="B294" s="16" t="s">
        <v>225</v>
      </c>
      <c r="C294" s="16">
        <v>24382</v>
      </c>
      <c r="D294" s="16">
        <v>62000</v>
      </c>
      <c r="E294" s="16">
        <v>60000</v>
      </c>
      <c r="F294" s="17">
        <f t="shared" si="15"/>
        <v>246.08317611352601</v>
      </c>
      <c r="G294" s="18">
        <f t="shared" si="16"/>
        <v>96.774193548387103</v>
      </c>
    </row>
    <row r="295" spans="1:7">
      <c r="A295" s="16">
        <v>631300</v>
      </c>
      <c r="B295" s="16" t="s">
        <v>226</v>
      </c>
      <c r="C295" s="16">
        <v>930</v>
      </c>
      <c r="D295" s="16">
        <v>1434</v>
      </c>
      <c r="E295" s="16">
        <v>4662</v>
      </c>
      <c r="F295" s="17">
        <f t="shared" si="15"/>
        <v>501.29032258064501</v>
      </c>
      <c r="G295" s="18">
        <f t="shared" si="16"/>
        <v>325.10460251045998</v>
      </c>
    </row>
    <row r="296" spans="1:7">
      <c r="A296" s="16">
        <v>631900</v>
      </c>
      <c r="B296" s="16" t="s">
        <v>76</v>
      </c>
      <c r="C296" s="16">
        <v>11123</v>
      </c>
      <c r="D296" s="16">
        <v>10130</v>
      </c>
      <c r="E296" s="16">
        <v>10130</v>
      </c>
      <c r="F296" s="17">
        <f t="shared" si="15"/>
        <v>91.072552368965205</v>
      </c>
      <c r="G296" s="18">
        <f t="shared" si="16"/>
        <v>100</v>
      </c>
    </row>
    <row r="297" spans="1:7">
      <c r="A297" s="16">
        <v>638100</v>
      </c>
      <c r="B297" s="16" t="s">
        <v>227</v>
      </c>
      <c r="C297" s="16">
        <v>73146</v>
      </c>
      <c r="D297" s="16">
        <v>84473</v>
      </c>
      <c r="E297" s="16">
        <v>87265</v>
      </c>
      <c r="F297" s="17">
        <f t="shared" si="15"/>
        <v>119.302490908594</v>
      </c>
      <c r="G297" s="18">
        <f t="shared" si="16"/>
        <v>103.305198110639</v>
      </c>
    </row>
    <row r="298" spans="1:7">
      <c r="A298" s="22" t="s">
        <v>78</v>
      </c>
      <c r="B298" s="13" t="s">
        <v>228</v>
      </c>
      <c r="C298" s="20">
        <v>59055</v>
      </c>
      <c r="D298" s="20">
        <v>603569</v>
      </c>
      <c r="E298" s="20">
        <v>100196</v>
      </c>
      <c r="F298" s="14">
        <f t="shared" si="15"/>
        <v>169.66556599779901</v>
      </c>
      <c r="G298" s="15">
        <f t="shared" si="16"/>
        <v>16.600587505322501</v>
      </c>
    </row>
    <row r="299" spans="1:7">
      <c r="G299" s="34"/>
    </row>
    <row r="300" spans="1:7">
      <c r="A300" s="1" t="s">
        <v>229</v>
      </c>
      <c r="B300" s="1"/>
      <c r="C300" s="1"/>
      <c r="D300" s="1"/>
      <c r="E300" s="1"/>
    </row>
    <row r="302" spans="1:7" ht="45">
      <c r="A302" s="5" t="s">
        <v>230</v>
      </c>
      <c r="B302" s="4" t="s">
        <v>231</v>
      </c>
      <c r="C302" s="5" t="s">
        <v>3</v>
      </c>
      <c r="D302" s="5" t="s">
        <v>4</v>
      </c>
      <c r="E302" s="5" t="s">
        <v>5</v>
      </c>
    </row>
    <row r="303" spans="1:7">
      <c r="A303" s="63">
        <v>1</v>
      </c>
      <c r="B303" s="16" t="s">
        <v>232</v>
      </c>
      <c r="C303" s="64">
        <v>4173968</v>
      </c>
      <c r="D303" s="64">
        <v>4654300</v>
      </c>
      <c r="E303" s="64">
        <v>4859778</v>
      </c>
    </row>
    <row r="304" spans="1:7">
      <c r="A304" s="63">
        <v>2</v>
      </c>
      <c r="B304" s="16" t="s">
        <v>233</v>
      </c>
      <c r="C304" s="64"/>
      <c r="D304" s="64"/>
      <c r="E304" s="64"/>
    </row>
    <row r="305" spans="1:7">
      <c r="A305" s="63">
        <v>3</v>
      </c>
      <c r="B305" s="16" t="s">
        <v>234</v>
      </c>
      <c r="C305" s="64">
        <v>494199</v>
      </c>
      <c r="D305" s="64">
        <v>605520</v>
      </c>
      <c r="E305" s="64">
        <v>572205</v>
      </c>
    </row>
    <row r="306" spans="1:7">
      <c r="A306" s="63">
        <v>4</v>
      </c>
      <c r="B306" s="16" t="s">
        <v>235</v>
      </c>
      <c r="C306" s="64">
        <v>1905306</v>
      </c>
      <c r="D306" s="64">
        <v>1354374</v>
      </c>
      <c r="E306" s="64">
        <v>943547</v>
      </c>
    </row>
    <row r="307" spans="1:7">
      <c r="A307" s="63">
        <v>5</v>
      </c>
      <c r="B307" s="16" t="s">
        <v>236</v>
      </c>
      <c r="C307" s="64">
        <v>25147</v>
      </c>
      <c r="D307" s="64">
        <v>468500</v>
      </c>
      <c r="E307" s="64">
        <v>251662</v>
      </c>
    </row>
    <row r="308" spans="1:7">
      <c r="A308" s="63">
        <v>6</v>
      </c>
      <c r="B308" s="16" t="s">
        <v>237</v>
      </c>
      <c r="C308" s="64">
        <v>121734</v>
      </c>
      <c r="D308" s="64">
        <v>252061</v>
      </c>
      <c r="E308" s="64">
        <v>19883</v>
      </c>
    </row>
    <row r="309" spans="1:7">
      <c r="A309" s="63">
        <v>7</v>
      </c>
      <c r="B309" s="16" t="s">
        <v>238</v>
      </c>
      <c r="C309" s="64">
        <v>2536017</v>
      </c>
      <c r="D309" s="64">
        <v>2880742</v>
      </c>
      <c r="E309" s="64">
        <v>2823492</v>
      </c>
    </row>
    <row r="310" spans="1:7">
      <c r="A310" s="63">
        <v>8</v>
      </c>
      <c r="B310" s="16" t="s">
        <v>239</v>
      </c>
      <c r="C310" s="64">
        <v>1182414</v>
      </c>
      <c r="D310" s="64">
        <v>1963001</v>
      </c>
      <c r="E310" s="64">
        <v>1471921</v>
      </c>
    </row>
    <row r="311" spans="1:7">
      <c r="A311" s="65">
        <v>9</v>
      </c>
      <c r="B311" s="16" t="s">
        <v>240</v>
      </c>
      <c r="C311" s="64">
        <v>739906</v>
      </c>
      <c r="D311" s="64">
        <v>893914</v>
      </c>
      <c r="E311" s="64">
        <v>896877</v>
      </c>
    </row>
    <row r="312" spans="1:7">
      <c r="A312" s="65">
        <v>10</v>
      </c>
      <c r="B312" s="16" t="s">
        <v>241</v>
      </c>
      <c r="C312" s="64">
        <v>2018032</v>
      </c>
      <c r="D312" s="64">
        <v>3055601</v>
      </c>
      <c r="E312" s="64">
        <v>2162747</v>
      </c>
    </row>
    <row r="313" spans="1:7">
      <c r="B313" t="s">
        <v>242</v>
      </c>
      <c r="C313" s="66">
        <f>SUM(C303:C312)</f>
        <v>13196723</v>
      </c>
      <c r="D313" s="66">
        <f>SUM(D303:D312)</f>
        <v>16128013</v>
      </c>
      <c r="E313" s="66">
        <f>SUM(E303:E312)</f>
        <v>14002112</v>
      </c>
    </row>
    <row r="315" spans="1:7" ht="45">
      <c r="A315" s="5" t="s">
        <v>230</v>
      </c>
      <c r="B315" s="4" t="s">
        <v>231</v>
      </c>
      <c r="C315" s="5" t="s">
        <v>3</v>
      </c>
      <c r="D315" s="5" t="s">
        <v>4</v>
      </c>
      <c r="E315" s="5" t="s">
        <v>5</v>
      </c>
    </row>
    <row r="316" spans="1:7">
      <c r="A316" s="4">
        <v>1</v>
      </c>
      <c r="B316" s="4">
        <v>2</v>
      </c>
      <c r="C316" s="4">
        <v>3</v>
      </c>
      <c r="D316" s="4">
        <v>4</v>
      </c>
      <c r="E316" s="4">
        <v>5</v>
      </c>
    </row>
    <row r="317" spans="1:7">
      <c r="A317" s="63" t="s">
        <v>243</v>
      </c>
      <c r="B317" s="16" t="s">
        <v>244</v>
      </c>
      <c r="C317" s="16">
        <v>7368443</v>
      </c>
      <c r="D317" s="16">
        <v>8812530</v>
      </c>
      <c r="E317" s="16">
        <v>7672488</v>
      </c>
    </row>
    <row r="318" spans="1:7">
      <c r="A318" s="63" t="s">
        <v>245</v>
      </c>
      <c r="B318" s="16" t="s">
        <v>246</v>
      </c>
      <c r="C318" s="16">
        <v>5828280</v>
      </c>
      <c r="D318" s="16">
        <v>7315483</v>
      </c>
      <c r="E318" s="16">
        <v>6329624</v>
      </c>
    </row>
    <row r="319" spans="1:7">
      <c r="A319" s="16"/>
      <c r="B319" s="25" t="s">
        <v>242</v>
      </c>
      <c r="C319" s="67">
        <f>SUM(C317:C318)</f>
        <v>13196723</v>
      </c>
      <c r="D319" s="67">
        <f>SUM(D317:D318)</f>
        <v>16128013</v>
      </c>
      <c r="E319" s="67">
        <f>SUM(E317:E318)</f>
        <v>14002112</v>
      </c>
    </row>
    <row r="320" spans="1:7">
      <c r="A320" s="68"/>
      <c r="B320" s="69"/>
      <c r="C320" s="70"/>
      <c r="D320" s="70"/>
      <c r="E320" s="70"/>
      <c r="F320" s="71"/>
      <c r="G320" s="72"/>
    </row>
    <row r="321" spans="1:7">
      <c r="A321" s="1" t="s">
        <v>247</v>
      </c>
      <c r="B321" s="1"/>
      <c r="G321" s="32"/>
    </row>
    <row r="322" spans="1:7" ht="90" customHeight="1">
      <c r="A322" s="73" t="s">
        <v>248</v>
      </c>
      <c r="B322" s="4" t="s">
        <v>249</v>
      </c>
      <c r="C322" s="90" t="s">
        <v>250</v>
      </c>
      <c r="D322" s="91"/>
      <c r="E322" s="92"/>
      <c r="F322" s="4" t="s">
        <v>251</v>
      </c>
      <c r="G322" s="32"/>
    </row>
    <row r="323" spans="1:7" ht="30">
      <c r="A323" s="63">
        <v>1</v>
      </c>
      <c r="B323" s="16" t="s">
        <v>252</v>
      </c>
      <c r="C323" s="93" t="s">
        <v>253</v>
      </c>
      <c r="D323" s="94"/>
      <c r="E323" s="95"/>
      <c r="F323" s="74" t="s">
        <v>254</v>
      </c>
    </row>
    <row r="324" spans="1:7" ht="30">
      <c r="A324" s="75">
        <v>2</v>
      </c>
      <c r="B324" s="16" t="s">
        <v>255</v>
      </c>
      <c r="C324" s="96" t="s">
        <v>256</v>
      </c>
      <c r="D324" s="97"/>
      <c r="E324" s="98"/>
      <c r="F324" s="76" t="s">
        <v>257</v>
      </c>
    </row>
    <row r="325" spans="1:7" ht="30">
      <c r="A325" s="63">
        <v>3</v>
      </c>
      <c r="B325" s="16" t="s">
        <v>255</v>
      </c>
      <c r="C325" s="99" t="s">
        <v>258</v>
      </c>
      <c r="D325" s="100"/>
      <c r="E325" s="101"/>
      <c r="F325" s="74" t="s">
        <v>259</v>
      </c>
    </row>
    <row r="326" spans="1:7" ht="30">
      <c r="A326" s="77">
        <v>4</v>
      </c>
      <c r="B326" s="46" t="s">
        <v>260</v>
      </c>
      <c r="C326" s="96" t="s">
        <v>261</v>
      </c>
      <c r="D326" s="97"/>
      <c r="E326" s="98"/>
      <c r="F326" s="78" t="s">
        <v>262</v>
      </c>
    </row>
    <row r="327" spans="1:7" ht="30">
      <c r="A327" s="75">
        <v>5</v>
      </c>
      <c r="B327" s="16" t="s">
        <v>255</v>
      </c>
      <c r="C327" s="96" t="s">
        <v>263</v>
      </c>
      <c r="D327" s="97"/>
      <c r="E327" s="98"/>
      <c r="F327" s="76" t="s">
        <v>264</v>
      </c>
    </row>
    <row r="328" spans="1:7" ht="30">
      <c r="A328" s="63">
        <v>6</v>
      </c>
      <c r="B328" s="16" t="s">
        <v>255</v>
      </c>
      <c r="C328" s="99" t="s">
        <v>265</v>
      </c>
      <c r="D328" s="100"/>
      <c r="E328" s="101"/>
      <c r="F328" s="74" t="s">
        <v>266</v>
      </c>
    </row>
    <row r="329" spans="1:7" ht="30">
      <c r="A329" s="63">
        <v>7</v>
      </c>
      <c r="B329" s="16" t="s">
        <v>255</v>
      </c>
      <c r="C329" s="99" t="s">
        <v>267</v>
      </c>
      <c r="D329" s="100"/>
      <c r="E329" s="101"/>
      <c r="F329" s="74" t="s">
        <v>268</v>
      </c>
    </row>
    <row r="330" spans="1:7" ht="30">
      <c r="A330" s="63">
        <v>8</v>
      </c>
      <c r="B330" s="16" t="s">
        <v>255</v>
      </c>
      <c r="C330" s="99" t="s">
        <v>269</v>
      </c>
      <c r="D330" s="100"/>
      <c r="E330" s="101"/>
      <c r="F330" s="74" t="s">
        <v>270</v>
      </c>
    </row>
    <row r="331" spans="1:7" ht="30">
      <c r="A331" s="63">
        <v>9</v>
      </c>
      <c r="B331" s="16" t="s">
        <v>255</v>
      </c>
      <c r="C331" s="102" t="s">
        <v>271</v>
      </c>
      <c r="D331" s="103"/>
      <c r="E331" s="104"/>
      <c r="F331" s="79" t="s">
        <v>272</v>
      </c>
    </row>
    <row r="332" spans="1:7" ht="30">
      <c r="A332" s="63">
        <v>10</v>
      </c>
      <c r="B332" s="16" t="s">
        <v>255</v>
      </c>
      <c r="C332" s="102" t="s">
        <v>273</v>
      </c>
      <c r="D332" s="105"/>
      <c r="E332" s="106"/>
      <c r="F332" s="79" t="s">
        <v>274</v>
      </c>
    </row>
    <row r="333" spans="1:7" ht="30">
      <c r="A333" s="63">
        <v>11</v>
      </c>
      <c r="B333" s="16" t="s">
        <v>255</v>
      </c>
      <c r="C333" s="107" t="s">
        <v>275</v>
      </c>
      <c r="D333" s="107"/>
      <c r="E333" s="107"/>
      <c r="F333" s="79" t="s">
        <v>276</v>
      </c>
    </row>
    <row r="334" spans="1:7">
      <c r="A334" s="32"/>
      <c r="B334" s="32"/>
      <c r="C334" s="108"/>
      <c r="D334" s="108"/>
      <c r="E334" s="108"/>
      <c r="F334" s="81"/>
    </row>
    <row r="335" spans="1:7">
      <c r="A335" s="32"/>
      <c r="B335" s="32"/>
      <c r="C335" s="80"/>
      <c r="D335" s="82"/>
      <c r="E335" s="82"/>
      <c r="F335" s="81"/>
    </row>
    <row r="336" spans="1:7">
      <c r="A336" s="83" t="s">
        <v>277</v>
      </c>
      <c r="B336" s="84"/>
      <c r="C336" s="85"/>
      <c r="D336" s="85"/>
      <c r="E336" s="85"/>
      <c r="F336" s="32"/>
    </row>
    <row r="337" spans="1:6" ht="30">
      <c r="A337" s="21" t="s">
        <v>278</v>
      </c>
      <c r="B337" s="4" t="s">
        <v>249</v>
      </c>
      <c r="C337" s="109" t="s">
        <v>2</v>
      </c>
      <c r="D337" s="110"/>
      <c r="E337" s="111"/>
      <c r="F337" s="86" t="s">
        <v>251</v>
      </c>
    </row>
    <row r="338" spans="1:6" ht="30">
      <c r="A338" s="21">
        <v>1</v>
      </c>
      <c r="B338" s="87" t="s">
        <v>279</v>
      </c>
      <c r="C338" s="112" t="s">
        <v>280</v>
      </c>
      <c r="D338" s="113"/>
      <c r="E338" s="114"/>
      <c r="F338" s="88" t="s">
        <v>281</v>
      </c>
    </row>
    <row r="339" spans="1:6" ht="30">
      <c r="A339" s="21">
        <v>2</v>
      </c>
      <c r="B339" s="63" t="s">
        <v>255</v>
      </c>
      <c r="C339" s="112" t="s">
        <v>280</v>
      </c>
      <c r="D339" s="113"/>
      <c r="E339" s="114"/>
      <c r="F339" s="88" t="s">
        <v>282</v>
      </c>
    </row>
    <row r="340" spans="1:6" ht="30">
      <c r="A340" s="16">
        <v>3</v>
      </c>
      <c r="B340" s="87" t="s">
        <v>283</v>
      </c>
      <c r="C340" s="112" t="s">
        <v>280</v>
      </c>
      <c r="D340" s="113"/>
      <c r="E340" s="114"/>
      <c r="F340" s="89" t="s">
        <v>284</v>
      </c>
    </row>
  </sheetData>
  <mergeCells count="17">
    <mergeCell ref="C339:E339"/>
    <mergeCell ref="C340:E340"/>
    <mergeCell ref="C332:E332"/>
    <mergeCell ref="C333:E333"/>
    <mergeCell ref="C334:E334"/>
    <mergeCell ref="C337:E337"/>
    <mergeCell ref="C338:E338"/>
    <mergeCell ref="C327:E327"/>
    <mergeCell ref="C328:E328"/>
    <mergeCell ref="C329:E329"/>
    <mergeCell ref="C330:E330"/>
    <mergeCell ref="C331:E331"/>
    <mergeCell ref="C322:E322"/>
    <mergeCell ref="C323:E323"/>
    <mergeCell ref="C324:E324"/>
    <mergeCell ref="C325:E325"/>
    <mergeCell ref="C326:E326"/>
  </mergeCells>
  <pageMargins left="0.7" right="0.7" top="0.75" bottom="0.75" header="0.3" footer="0.3"/>
  <pageSetup scale="58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Bojana Djurasovic</dc:creator>
  <cp:lastModifiedBy>Verica Pašajlić</cp:lastModifiedBy>
  <cp:lastPrinted>2023-04-24T11:32:00Z</cp:lastPrinted>
  <dcterms:created xsi:type="dcterms:W3CDTF">2019-07-05T06:37:00Z</dcterms:created>
  <dcterms:modified xsi:type="dcterms:W3CDTF">2026-04-28T12:23:12Z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033B4D6BA8534B92910D9F6233E8EDBA_12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